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D5CFA6B9-761A-45D4-A7A2-98190428FE4E}" xr6:coauthVersionLast="47" xr6:coauthVersionMax="47" xr10:uidLastSave="{00000000-0000-0000-0000-000000000000}"/>
  <bookViews>
    <workbookView xWindow="-120" yWindow="-120" windowWidth="24240" windowHeight="13020" firstSheet="5" activeTab="5" xr2:uid="{00000000-000D-0000-FFFF-FFFF00000000}"/>
  </bookViews>
  <sheets>
    <sheet name="Cover" sheetId="10" r:id="rId1"/>
    <sheet name="Final Totals" sheetId="14" state="hidden" r:id="rId2"/>
    <sheet name="Use Instructions" sheetId="18" r:id="rId3"/>
    <sheet name="Full Tally" sheetId="17" r:id="rId4"/>
    <sheet name="Communications v2" sheetId="15" state="hidden" r:id="rId5"/>
    <sheet name="3.1 Communications" sheetId="11" r:id="rId6"/>
    <sheet name="3.2 Knowledge&amp;Skills" sheetId="12" r:id="rId7"/>
    <sheet name="3.3 Support" sheetId="13" r:id="rId8"/>
    <sheet name="3.4 ICT Dev Life Cycle" sheetId="4" r:id="rId9"/>
    <sheet name="3.5 Personnel" sheetId="5" r:id="rId10"/>
    <sheet name="3.6 Procurement" sheetId="6" r:id="rId11"/>
    <sheet name="3.7 Culture" sheetId="7" r:id="rId12"/>
    <sheet name="status" sheetId="8" state="hidden" r:id="rId13"/>
  </sheets>
  <calcPr calcId="191029" concurrentCalc="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4" roundtripDataSignature="AMtx7mgeRSKnbyKAlU5wGcJLaPVOvqNzTg=="/>
    </ext>
  </extLst>
</workbook>
</file>

<file path=xl/calcChain.xml><?xml version="1.0" encoding="utf-8"?>
<calcChain xmlns="http://schemas.openxmlformats.org/spreadsheetml/2006/main">
  <c r="J29" i="7" l="1"/>
  <c r="J7" i="17"/>
  <c r="B29" i="7"/>
  <c r="B30" i="7"/>
  <c r="B36" i="6"/>
  <c r="B37" i="6"/>
  <c r="B31" i="5"/>
  <c r="B35" i="5"/>
  <c r="B36" i="5"/>
  <c r="B46" i="4"/>
  <c r="B47" i="4"/>
  <c r="B2" i="17"/>
  <c r="B50" i="13"/>
  <c r="B54" i="13"/>
  <c r="B55" i="13"/>
  <c r="B32" i="12"/>
  <c r="B36" i="12"/>
  <c r="B37" i="12"/>
  <c r="B57" i="11"/>
  <c r="J57" i="11"/>
  <c r="J58" i="11"/>
  <c r="F4" i="17"/>
  <c r="H57" i="11"/>
  <c r="H58" i="11"/>
  <c r="F57" i="11"/>
  <c r="D57" i="11"/>
  <c r="D58" i="11"/>
  <c r="H32" i="12"/>
  <c r="H33" i="12"/>
  <c r="E5" i="17"/>
  <c r="J32" i="12"/>
  <c r="F32" i="12"/>
  <c r="D32" i="12"/>
  <c r="L32" i="12"/>
  <c r="F33" i="12"/>
  <c r="D33" i="12"/>
  <c r="B3" i="12"/>
  <c r="J50" i="13"/>
  <c r="H50" i="13"/>
  <c r="F50" i="13"/>
  <c r="D50" i="13"/>
  <c r="L50" i="13"/>
  <c r="H51" i="13"/>
  <c r="F51" i="13"/>
  <c r="D51" i="13"/>
  <c r="J46" i="4"/>
  <c r="J47" i="4"/>
  <c r="H46" i="4"/>
  <c r="H47" i="4"/>
  <c r="F46" i="4"/>
  <c r="F47" i="4"/>
  <c r="D46" i="4"/>
  <c r="D47" i="4"/>
  <c r="H31" i="5"/>
  <c r="H32" i="5"/>
  <c r="E8" i="17"/>
  <c r="F31" i="5"/>
  <c r="F32" i="5"/>
  <c r="D8" i="17"/>
  <c r="D31" i="5"/>
  <c r="D32" i="5"/>
  <c r="C8" i="17"/>
  <c r="J31" i="5"/>
  <c r="J36" i="6"/>
  <c r="J3" i="17"/>
  <c r="H36" i="6"/>
  <c r="H37" i="6"/>
  <c r="F36" i="6"/>
  <c r="F37" i="6"/>
  <c r="D36" i="6"/>
  <c r="D37" i="6"/>
  <c r="J30" i="7"/>
  <c r="F7" i="17"/>
  <c r="H29" i="7"/>
  <c r="H30" i="7"/>
  <c r="F29" i="7"/>
  <c r="F30" i="7"/>
  <c r="D29" i="7"/>
  <c r="D30" i="7"/>
  <c r="C7" i="17"/>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G13" i="14"/>
  <c r="B3" i="7"/>
  <c r="L29" i="7"/>
  <c r="J37" i="6"/>
  <c r="L31" i="5"/>
  <c r="J51" i="13"/>
  <c r="F6" i="17"/>
  <c r="J6" i="17"/>
  <c r="B3" i="13"/>
  <c r="B51" i="13"/>
  <c r="B33" i="12"/>
  <c r="J33" i="12"/>
  <c r="J4" i="17"/>
  <c r="B58" i="11"/>
  <c r="B4" i="17"/>
  <c r="B3" i="11"/>
  <c r="H4" i="17"/>
  <c r="L57" i="11"/>
  <c r="I4" i="17"/>
  <c r="F58" i="11"/>
  <c r="D4" i="17"/>
  <c r="J32" i="5"/>
  <c r="B3" i="5"/>
  <c r="H8" i="17"/>
  <c r="B32" i="5"/>
  <c r="B8" i="17"/>
  <c r="B3" i="4"/>
  <c r="H2" i="17"/>
  <c r="B3" i="17"/>
  <c r="B40" i="6"/>
  <c r="B41" i="6"/>
  <c r="D2" i="17"/>
  <c r="L36" i="6"/>
  <c r="D137" i="14"/>
  <c r="H7" i="17"/>
  <c r="B7" i="17"/>
  <c r="H6" i="17"/>
  <c r="H5" i="17"/>
  <c r="B33" i="7"/>
  <c r="B34" i="7"/>
  <c r="B3" i="6"/>
  <c r="H3" i="17"/>
  <c r="F3" i="17"/>
  <c r="B50" i="4"/>
  <c r="B51" i="4"/>
  <c r="B6" i="17"/>
  <c r="B5" i="17"/>
  <c r="B61" i="11"/>
  <c r="B62" i="11"/>
  <c r="C5" i="17"/>
  <c r="E137" i="14"/>
  <c r="F135" i="14"/>
  <c r="F133" i="14"/>
  <c r="D5" i="17"/>
  <c r="C4" i="17"/>
  <c r="E4" i="17"/>
  <c r="J2" i="17"/>
  <c r="E6" i="17"/>
  <c r="E134" i="14"/>
  <c r="H134" i="14"/>
  <c r="J5" i="17"/>
  <c r="L30" i="7"/>
  <c r="I7" i="17"/>
  <c r="F138" i="14"/>
  <c r="D138" i="14"/>
  <c r="D7" i="17"/>
  <c r="E7" i="17"/>
  <c r="E138" i="14"/>
  <c r="D3" i="17"/>
  <c r="E3" i="17"/>
  <c r="F136" i="14"/>
  <c r="F8" i="17"/>
  <c r="J8" i="17"/>
  <c r="E136" i="14"/>
  <c r="E2" i="17"/>
  <c r="E135" i="14"/>
  <c r="D135" i="14"/>
  <c r="L46" i="4"/>
  <c r="F2" i="17"/>
  <c r="L47" i="4"/>
  <c r="D134" i="14"/>
  <c r="D6" i="17"/>
  <c r="F5" i="17"/>
  <c r="D133" i="14"/>
  <c r="C132" i="14"/>
  <c r="E132" i="14"/>
  <c r="C136" i="14"/>
  <c r="D132" i="14"/>
  <c r="L58" i="11"/>
  <c r="F9" i="17"/>
  <c r="J9" i="17"/>
  <c r="D9" i="17"/>
  <c r="H9" i="17"/>
  <c r="B9" i="17"/>
  <c r="E9" i="17"/>
  <c r="F134" i="14"/>
  <c r="L33" i="12"/>
  <c r="G5" i="17"/>
  <c r="C133" i="14"/>
  <c r="H132" i="14"/>
  <c r="F137" i="14"/>
  <c r="I6" i="17"/>
  <c r="H138" i="14"/>
  <c r="C138" i="14"/>
  <c r="G138" i="14"/>
  <c r="G7" i="17"/>
  <c r="C135" i="14"/>
  <c r="C2" i="17"/>
  <c r="I2" i="17"/>
  <c r="H135" i="14"/>
  <c r="G135" i="14"/>
  <c r="G2" i="17"/>
  <c r="C134" i="14"/>
  <c r="C6" i="17"/>
  <c r="L51" i="13"/>
  <c r="H133" i="14"/>
  <c r="I5" i="17"/>
  <c r="E133" i="14"/>
  <c r="F132" i="14"/>
  <c r="I8" i="17"/>
  <c r="H136" i="14"/>
  <c r="D136" i="14"/>
  <c r="L32" i="5"/>
  <c r="I3" i="17"/>
  <c r="H137" i="14"/>
  <c r="C137" i="14"/>
  <c r="C3" i="17"/>
  <c r="L37" i="6"/>
  <c r="C9" i="17"/>
  <c r="I9" i="17"/>
  <c r="B10" i="17"/>
  <c r="G133" i="14"/>
  <c r="H139" i="14"/>
  <c r="H142" i="14"/>
  <c r="G134" i="14"/>
  <c r="G6" i="17"/>
  <c r="G4" i="17"/>
  <c r="G132" i="14"/>
  <c r="G8" i="17"/>
  <c r="G136" i="14"/>
  <c r="G3" i="17"/>
  <c r="G137" i="14"/>
  <c r="G9" i="1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D11"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<sst xmlns="http://schemas.openxmlformats.org/spreadsheetml/2006/main" count="875" uniqueCount="398">
  <si>
    <t xml:space="preserve">Sample Communications Dimension Assessment Date: </t>
  </si>
  <si>
    <t>Assessment Scope:</t>
  </si>
  <si>
    <t>Comments for dimension assessment:</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</si>
  <si>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</si>
  <si>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</si>
  <si>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</si>
  <si>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</si>
  <si>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</si>
  <si>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</si>
  <si>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</si>
  <si>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</si>
  <si>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</si>
  <si>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</si>
  <si>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</si>
  <si>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</si>
  <si>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</si>
  <si>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</si>
  <si>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</si>
  <si>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</si>
  <si>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</si>
  <si>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</si>
  <si>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</si>
  <si>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</si>
  <si>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</si>
  <si>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</si>
  <si>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</si>
  <si>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</si>
  <si>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</si>
  <si>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</si>
  <si>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</si>
  <si>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</si>
  <si>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</si>
  <si>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</si>
  <si>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</si>
  <si>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</si>
  <si>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</si>
  <si>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</si>
  <si>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</si>
  <si>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</si>
  <si>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</si>
  <si>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</si>
  <si>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</si>
  <si>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</si>
  <si>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</si>
  <si>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</si>
  <si>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</si>
  <si>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</si>
  <si>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</si>
  <si>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</si>
  <si>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</si>
  <si>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</si>
  <si>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</si>
  <si>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</si>
  <si>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</si>
  <si>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</si>
  <si>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</si>
  <si>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</si>
  <si>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</si>
  <si>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</si>
  <si>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</si>
  <si>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</si>
  <si>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</si>
  <si>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</si>
  <si>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</si>
  <si>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</si>
  <si>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</si>
  <si>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</si>
  <si>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</si>
  <si>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</si>
  <si>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</si>
  <si>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</si>
  <si>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</si>
  <si>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</si>
  <si>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</si>
  <si>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</si>
  <si>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</si>
  <si>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</si>
  <si>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</si>
  <si>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</si>
  <si>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</si>
  <si>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</si>
  <si>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</si>
  <si>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</si>
  <si>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</si>
  <si>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</si>
  <si>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</si>
  <si>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</si>
  <si>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</si>
  <si>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</si>
  <si>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</si>
  <si>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</si>
  <si>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</si>
  <si>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</si>
  <si>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</si>
  <si>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</si>
  <si>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</si>
  <si>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</si>
  <si>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</si>
  <si>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</si>
  <si>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</si>
  <si>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</si>
  <si>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</si>
  <si>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</si>
  <si>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</si>
  <si>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</si>
  <si>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</si>
  <si>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</si>
  <si>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</si>
  <si>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</si>
  <si>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</si>
  <si>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</si>
  <si>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</si>
  <si>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</si>
  <si>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</si>
  <si>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</si>
  <si>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</si>
  <si>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</si>
  <si>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</si>
  <si>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</si>
  <si>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</si>
  <si>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</si>
  <si>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</si>
  <si>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</si>
  <si>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</si>
  <si>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</si>
  <si>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</si>
  <si>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</si>
  <si>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</si>
  <si>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</si>
  <si>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</si>
  <si>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</si>
  <si>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</si>
  <si>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</si>
  <si>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</si>
  <si>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</si>
  <si>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</si>
  <si>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</si>
  <si>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</si>
  <si>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</si>
  <si>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</si>
  <si>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</si>
  <si>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</si>
  <si>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</si>
  <si>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</si>
  <si>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</si>
  <si>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</si>
  <si>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</si>
  <si>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</si>
  <si>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</si>
  <si>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</si>
  <si>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</si>
  <si>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</si>
  <si>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</si>
  <si>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</si>
  <si>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</si>
  <si>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</si>
  <si>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</si>
  <si>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</si>
  <si>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</si>
  <si>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</si>
  <si>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</si>
  <si>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</si>
  <si>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</si>
  <si>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</si>
  <si>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</si>
  <si>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</si>
  <si>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</si>
  <si>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</si>
  <si>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</si>
  <si>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</si>
  <si>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</si>
  <si>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</si>
  <si>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</si>
  <si>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</si>
  <si>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</si>
  <si>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</si>
  <si>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</si>
  <si>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</si>
  <si>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</si>
  <si>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</si>
  <si>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</si>
  <si>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</si>
  <si>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</si>
  <si>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</si>
  <si>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</si>
  <si>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</si>
  <si>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</si>
  <si>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</si>
  <si>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</si>
  <si>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</si>
  <si>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</si>
  <si>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</si>
  <si>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</si>
  <si>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</si>
  <si>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</si>
  <si>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</si>
  <si>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</si>
  <si>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</si>
  <si>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</si>
  <si>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</si>
  <si>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</si>
  <si>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</si>
  <si>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</si>
  <si>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</si>
  <si>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</si>
  <si>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</si>
  <si>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</si>
  <si>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</si>
  <si>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</si>
  <si>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</si>
  <si>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</si>
  <si>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</si>
  <si>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</si>
  <si>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</si>
  <si>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</si>
  <si>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</si>
  <si>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</si>
  <si>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</si>
  <si>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</si>
  <si>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</si>
  <si>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</si>
  <si>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</si>
  <si>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</si>
  <si>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</si>
  <si>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</si>
  <si>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</si>
  <si>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</si>
  <si>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</si>
  <si>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</si>
  <si>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</si>
  <si>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</si>
  <si>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</si>
  <si>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</si>
  <si>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</si>
  <si>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</si>
  <si>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</si>
  <si>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</si>
  <si>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</si>
  <si>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</si>
  <si>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</si>
  <si>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</si>
  <si>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</si>
  <si>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</si>
  <si>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</si>
  <si>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</si>
  <si>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</si>
  <si>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</si>
  <si>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</si>
  <si>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</si>
  <si>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</si>
  <si>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</si>
  <si>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</si>
  <si>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</si>
  <si>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</si>
  <si>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</si>
  <si>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</si>
  <si>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</si>
  <si>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</si>
  <si>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</si>
  <si>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</si>
  <si>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</si>
  <si>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</si>
  <si>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</si>
  <si>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</si>
  <si>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</si>
  <si>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</si>
  <si>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Counted</t>
  </si>
  <si>
    <t>Percentages of Proofpoints in Stages</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</si>
  <si>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</si>
  <si>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</si>
  <si>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</si>
  <si>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</si>
  <si>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</si>
  <si>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</si>
  <si>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</si>
  <si>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</si>
  <si>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</si>
  <si>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</si>
  <si>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</si>
  <si>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</si>
  <si>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</si>
  <si>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</si>
  <si>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</si>
  <si>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</si>
  <si>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</si>
  <si>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</si>
  <si>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</si>
  <si>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</si>
  <si>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</si>
  <si>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</si>
  <si>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</si>
  <si>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</si>
  <si>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</si>
  <si>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</si>
  <si>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</si>
  <si>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</si>
  <si>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</si>
  <si>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</si>
  <si>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</si>
  <si>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</si>
  <si>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</si>
  <si>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</si>
  <si>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</si>
  <si>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</si>
  <si>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Digital accessibility standards and other related criteria (as identified) are integrated into planning and design phases of ICT development projects.</t>
  </si>
  <si>
    <t xml:space="preserve">Planning and Design
</t>
  </si>
  <si>
    <t>Added new proof point - ICT Development Lifecycle</t>
  </si>
  <si>
    <t>Replacing "Stage" with "Level" for all occurrences</t>
  </si>
  <si>
    <t>Added new proof point for each dimension - Dimension Goals and Metrics</t>
  </si>
  <si>
    <t>Inactive Level (No Goal)</t>
  </si>
  <si>
    <t>Launch Level Goal</t>
  </si>
  <si>
    <t>Integrate Level Goal</t>
  </si>
  <si>
    <t>Optimize Level Goal</t>
  </si>
  <si>
    <t>Maturity Levels</t>
  </si>
  <si>
    <t>Inactive Level (No Outcomes)</t>
  </si>
  <si>
    <t>Launch Level Outcomes</t>
  </si>
  <si>
    <t>Integrate Level Outcomes</t>
  </si>
  <si>
    <t>Optimize Level Outcomes</t>
  </si>
  <si>
    <t>Inactive Level Evidence</t>
  </si>
  <si>
    <t>Launch Level Evidence</t>
  </si>
  <si>
    <t>Integrate Level Evidence</t>
  </si>
  <si>
    <t>Optimize Level Evidence</t>
  </si>
  <si>
    <t>Total Proofpoints in Level</t>
  </si>
  <si>
    <t>Percentages of Proofpoints in Levels</t>
  </si>
  <si>
    <t>Implemented new Scoring mechanism &amp; 'Full Tally' Sheet for proof points (Indicate 1 in a Level when complete) Note: Currently must remove previous 1's in prior Levels.</t>
  </si>
  <si>
    <t>Added dropdown choices for all dimension Levels</t>
  </si>
  <si>
    <t>Revused to develop into a working  / prototype that tracks / talliesstatge profpoints totals and single number scre as percentage of proffpoints at "Optimize" Level.</t>
  </si>
  <si>
    <t>Procurement Outcomes by Levels</t>
  </si>
  <si>
    <t xml:space="preserve">Outcomes in Levels </t>
  </si>
  <si>
    <t>Inactive Level</t>
  </si>
  <si>
    <t>Launch Level</t>
  </si>
  <si>
    <t>Integrate Level</t>
  </si>
  <si>
    <t xml:space="preserve">Optimize Level </t>
  </si>
  <si>
    <t>Total Number of Proofpoints</t>
  </si>
  <si>
    <t xml:space="preserve">Total Number of Proofpoints </t>
  </si>
  <si>
    <t>Dimension Goals and Metrics</t>
  </si>
  <si>
    <t>Dimension-related goals are established, metrics are defined, and progress is tracked</t>
  </si>
  <si>
    <t xml:space="preserve"> All research asks participants to anonymously identify whether or not they have a disability, and if so, what type of disability/ies</t>
  </si>
  <si>
    <t>Content review for website updates</t>
  </si>
  <si>
    <t>Content review for social media posts</t>
  </si>
  <si>
    <t>Accessibility conformance reports (ACR) based on the Voluntary Product Accessibility Template (VPAT)</t>
  </si>
  <si>
    <t>Accessibility statement (legal requirement for websites for public sector bodies in the European Union)</t>
  </si>
  <si>
    <t>may contain a statement of commitment to accessibility</t>
  </si>
  <si>
    <t>may have an accessibility statement (legal requirement for websites for public sector bodies in the European Union)</t>
  </si>
  <si>
    <t>are accessible per regional regulatory requirements (e.g. conforms to WCAG)</t>
  </si>
  <si>
    <t>Presentations</t>
  </si>
  <si>
    <t>Other accessibility documentation</t>
  </si>
  <si>
    <t>Product Accessibility Conformance Reports (ACRs)</t>
  </si>
  <si>
    <t>Technical documents or position papers</t>
  </si>
  <si>
    <t>Marketing and sales materials delivered in electronic formats</t>
  </si>
  <si>
    <t>Communications need to be accessible to the widest audience possible and meet the requirements in the accessibility standards. Accessible communications applies to all communications that are:
external and internal
formal and informal
major and minor
generated by the organization directly or by third parties under contract to the organization</t>
  </si>
  <si>
    <t>Accessible communications is an umbrella term for clear, direct, and easy-to-understand communications that are renderable in multiple formats so that all users have equivalent access. It considers barriers to accessing information and removes them or provides alternatives.</t>
  </si>
  <si>
    <t>Fixed each Dimention header # of proofpoints left to be assessed</t>
  </si>
  <si>
    <t>Added missing alt text for Full Tally Data visualization.</t>
  </si>
  <si>
    <t>Added missing description of 3.1 Communications cells A6 &amp; A8</t>
  </si>
  <si>
    <t>Reduced width of status column for all dimensions</t>
  </si>
  <si>
    <t>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t>
  </si>
  <si>
    <t>Fixed all dimenions - Totals missed new proofpoint added</t>
  </si>
  <si>
    <t>Fixed All dimention - Total percentages fixed formula</t>
  </si>
  <si>
    <t>Not Applicable Proofpoints</t>
  </si>
  <si>
    <t>Total Number of Proofpoints Counted</t>
  </si>
  <si>
    <t>Justification</t>
  </si>
  <si>
    <t>Not Applicablen (N/A)</t>
  </si>
  <si>
    <t>Proofpoints Remaining</t>
  </si>
  <si>
    <t>Average / Totals</t>
  </si>
  <si>
    <t>Added color filter to help aid data entry</t>
  </si>
  <si>
    <t>Accessibility Maturity Model Assessment Template Use Instructions</t>
  </si>
  <si>
    <t>This Assessment Tool is used to assess an organization’s progress and Level of ICT Accessibility Maturity</t>
  </si>
  <si>
    <t>The Tool consists of a number of worksheet tabs:</t>
  </si>
  <si>
    <t>A change management tab (Cover)</t>
  </si>
  <si>
    <t>An instructions tab (Use Instructions - this sheet)</t>
  </si>
  <si>
    <t>A tally / reporting tab that displays the results of the organization’s assessment (Full Tally)</t>
  </si>
  <si>
    <t>7 Dimension tabs (1 for each of the model Dimensions)</t>
  </si>
  <si>
    <t>Each Dimension tab contains the “proof points” to be used for the assessment.</t>
  </si>
  <si>
    <t>Each proof point should be assessed using the general “Level” criteria across the top of the Dimension worksheet to determine what Level each particular proof point is at.</t>
  </si>
  <si>
    <t>Each Dimension tab shows the Dimension definitions and outcomes for each of the four maturity stages and provides a list of the Dimension’s proof points.</t>
  </si>
  <si>
    <t>The blank cells to the right of the proof points are to be completed by the organization. There is also space to document comments / evidence that the organization has reached that stage. The evidence can include progress on proof point completion, or other relevant information that can be used to claim that the outcomes for that stage have been met.</t>
  </si>
  <si>
    <t>Example:</t>
  </si>
  <si>
    <t>Go to the 3.3 Support tab</t>
  </si>
  <si>
    <r>
      <t>Go to Line 14 Proof point (cell A14)</t>
    </r>
    <r>
      <rPr>
        <u/>
        <sz val="12"/>
        <color rgb="FF000000"/>
        <rFont val="Arial"/>
        <family val="2"/>
      </rPr>
      <t xml:space="preserve"> Employee Support Section - Written policy on requesting and providing employee accommodations</t>
    </r>
  </si>
  <si>
    <t>If it is determined that activity for the proof point at the “Launch” Level, type a “1” in the “Launch” Level Status column cell corresponding to that proof point line. (cell F14)</t>
  </si>
  <si>
    <t xml:space="preserve"> Alternatively, if it is determined that activity for the proof point at the “integrate” Level, type a “1” in the “status” column cell corresponding to that proof point line. (cell H14)</t>
  </si>
  <si>
    <t>There should only be 1 Level selected for each proof point line. Once a response has been made for a proof point, the other cells along that proof point line will be greyed out to help eliminate selection of more than one Level selection  for the same proof point.</t>
  </si>
  <si>
    <t>Note that if it determined that a proof point is not applicable within that Dimension, type “1” in the “Not applicable” status cell corresponding to the proof point (cell B14).  The status cell will turn yellow, indicating that no further activity for this proof point is necessary. Also, a justifications statement cell (cell C14) must also be describing why the proof point is “not applicable”.</t>
  </si>
  <si>
    <t>At the bottom of the table, (line 50) you will see the sum of all the proof point responses at the various Levels. Below that (line 51) are the percentages of the proof point responses at each Level which will automatically be transferred to the “Full Tally” tab.</t>
  </si>
  <si>
    <t>Results: The Full Tally tab</t>
  </si>
  <si>
    <t>The “Full Tally” tab contains a table that is automatically populated with the rollup of the Level responses for all the Dimensions. In addition to the percentages from the Dimension tabs, it reports the number of proof points for each Dimension that has reached the “Optimize” Level indicating (column J) that those proof points have attained full maturity.</t>
  </si>
  <si>
    <t>Below the table is progress bar graph that indicates the total percentage of all the proof points from all Dimensions that have reached the “Optimize” Level (full maturity) as a way to provide a single score value for the entire assessment.</t>
  </si>
  <si>
    <t>Notes</t>
  </si>
  <si>
    <t>The Maturity Model Assessment Tool is intended as a high-fidelity prototype. The final published format is to be determined, but is envisioned as HTML. It may also be made available in other downloadable, accessible formats.</t>
  </si>
  <si>
    <t>This assessment tool is experimental and is a work in progress. The proof points in Maturity Model document may not be in sync with the Assessment Tool template, but the Tool has the most up-to-date proof points.</t>
  </si>
  <si>
    <t>For additional information about the Maturity Model itself, please refer to the main document.</t>
  </si>
  <si>
    <t>Added Not Applicable options to each dimension and full tally</t>
  </si>
  <si>
    <t>W3C Accessibility Maturity Model Assessment Tool V 1.4</t>
  </si>
  <si>
    <t>Follow the 'Use Instructions' sheet. More information can be found at https://www.w3.org/TR/maturity-model/</t>
  </si>
  <si>
    <t>Visit the following link to download the latest published version of this file, https://w3c.github.io/maturity-model/#assessment-template</t>
  </si>
  <si>
    <t>Added the 'Use Instructions' sheet</t>
  </si>
  <si>
    <t>Cell filtering colors copied to all dimension worksheets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</si>
</sst>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67">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b/>
      <sz val="12"/>
      <color theme="0"/>
      <name val="Arial"/>
      <family val="2"/>
    </font>
    <font>
      <sz val="12"/>
      <color rgb="FFFFFFFF"/>
      <name val="Arial"/>
      <family val="2"/>
    </font>
    <font>
      <u/>
      <sz val="12"/>
      <color theme="10"/>
      <name val="Arial"/>
      <family val="2"/>
      <scheme val="minor"/>
    </font>
    <font>
      <sz val="12"/>
      <color theme="0"/>
      <name val="Calibri"/>
      <family val="2"/>
    </font>
    <font>
      <sz val="10"/>
      <color rgb="FF000000"/>
      <name val="Arial"/>
      <family val="2"/>
      <scheme val="minor"/>
    </font>
    <font>
      <b/>
      <sz val="10"/>
      <color rgb="FF000000"/>
      <name val="Arial"/>
      <family val="2"/>
      <scheme val="minor"/>
    </font>
    <font>
      <b/>
      <sz val="16"/>
      <color theme="1"/>
      <name val="Arial"/>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
      <sz val="12"/>
      <color rgb="FF000000"/>
      <name val="Arial"/>
      <family val="2"/>
      <scheme val="major"/>
    </font>
    <font>
      <sz val="28"/>
      <color rgb="FF000000"/>
      <name val="Arial"/>
      <family val="2"/>
      <scheme val="minor"/>
    </font>
    <font>
      <sz val="12"/>
      <color rgb="FF000000"/>
      <name val="Aptos"/>
      <family val="2"/>
    </font>
    <font>
      <sz val="20"/>
      <color rgb="FF0F4761"/>
      <name val="Arial"/>
      <family val="2"/>
      <scheme val="minor"/>
    </font>
    <font>
      <sz val="16"/>
      <color rgb="FF0F4761"/>
      <name val="Arial"/>
      <family val="2"/>
      <scheme val="minor"/>
    </font>
    <font>
      <u/>
      <sz val="12"/>
      <color rgb="FF000000"/>
      <name val="Aptos"/>
      <family val="2"/>
    </font>
    <font>
      <u/>
      <sz val="12"/>
      <color rgb="FF000000"/>
      <name val="Arial"/>
      <family val="2"/>
    </font>
    <font>
      <sz val="12"/>
      <color theme="0"/>
      <name val="Arial"/>
      <family val="2"/>
    </font>
    <font>
      <b/>
      <sz val="12"/>
      <color theme="0"/>
      <name val="Sans-serif"/>
    </font>
  </fonts>
  <fills count="71">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1" tint="0.249977111117893"/>
        <bgColor indexed="64"/>
      </patternFill>
    </fill>
    <fill>
      <patternFill patternType="solid">
        <fgColor theme="2" tint="-0.34998626667073579"/>
        <bgColor indexed="64"/>
      </patternFill>
    </fill>
    <fill>
      <patternFill patternType="solid">
        <fgColor theme="1" tint="0.249977111117893"/>
        <bgColor rgb="FF000000"/>
      </patternFill>
    </fill>
    <fill>
      <patternFill patternType="solid">
        <fgColor theme="1" tint="0.249977111117893"/>
        <bgColor rgb="FF434343"/>
      </patternFill>
    </fill>
    <fill>
      <patternFill patternType="solid">
        <fgColor theme="8" tint="0.79998168889431442"/>
        <bgColor indexed="64"/>
      </patternFill>
    </fill>
    <fill>
      <patternFill patternType="solid">
        <fgColor rgb="FFFFFF00"/>
        <bgColor indexed="64"/>
      </patternFill>
    </fill>
    <fill>
      <patternFill patternType="solid">
        <fgColor rgb="FFFFFF00"/>
        <bgColor theme="4" tint="0.79998168889431442"/>
      </patternFill>
    </fill>
    <fill>
      <patternFill patternType="solid">
        <fgColor theme="4" tint="0.39997558519241921"/>
        <bgColor indexed="64"/>
      </patternFill>
    </fill>
    <fill>
      <patternFill patternType="solid">
        <fgColor theme="4" tint="0.39997558519241921"/>
        <bgColor theme="4"/>
      </patternFill>
    </fill>
    <fill>
      <patternFill patternType="solid">
        <fgColor theme="3" tint="0.249977111117893"/>
        <bgColor rgb="FFB7B7B7"/>
      </patternFill>
    </fill>
    <fill>
      <patternFill patternType="solid">
        <fgColor theme="3" tint="0.249977111117893"/>
        <bgColor indexed="64"/>
      </patternFill>
    </fill>
    <fill>
      <patternFill patternType="solid">
        <fgColor theme="3" tint="0.249977111117893"/>
        <bgColor rgb="FFFAD9D6"/>
      </patternFill>
    </fill>
    <fill>
      <patternFill patternType="solid">
        <fgColor theme="3" tint="0.249977111117893"/>
        <bgColor rgb="FFFEF1CC"/>
      </patternFill>
    </fill>
    <fill>
      <patternFill patternType="solid">
        <fgColor theme="3" tint="0.249977111117893"/>
        <bgColor rgb="FFD9EAD3"/>
      </patternFill>
    </fill>
    <fill>
      <patternFill patternType="solid">
        <fgColor theme="3" tint="0.249977111117893"/>
        <bgColor rgb="FFB3CEFA"/>
      </patternFill>
    </fill>
    <fill>
      <patternFill patternType="solid">
        <fgColor theme="3" tint="0.34998626667073579"/>
        <bgColor rgb="FFB7B7B7"/>
      </patternFill>
    </fill>
    <fill>
      <patternFill patternType="solid">
        <fgColor theme="3" tint="0.34998626667073579"/>
        <bgColor indexed="64"/>
      </patternFill>
    </fill>
    <fill>
      <patternFill patternType="solid">
        <fgColor theme="3" tint="0.34998626667073579"/>
        <bgColor rgb="FFFAD9D6"/>
      </patternFill>
    </fill>
    <fill>
      <patternFill patternType="solid">
        <fgColor theme="3" tint="0.34998626667073579"/>
        <bgColor rgb="FFFEF1CC"/>
      </patternFill>
    </fill>
    <fill>
      <patternFill patternType="solid">
        <fgColor theme="3" tint="0.34998626667073579"/>
        <bgColor rgb="FFD9EAD3"/>
      </patternFill>
    </fill>
    <fill>
      <patternFill patternType="solid">
        <fgColor theme="3" tint="0.34998626667073579"/>
        <bgColor rgb="FFB3CEFA"/>
      </patternFill>
    </fill>
    <fill>
      <patternFill patternType="solid">
        <fgColor theme="3" tint="0.34998626667073579"/>
        <bgColor rgb="FF999999"/>
      </patternFill>
    </fill>
    <fill>
      <patternFill patternType="solid">
        <fgColor theme="3" tint="0.34998626667073579"/>
        <bgColor rgb="FFD9D9D9"/>
      </patternFill>
    </fill>
    <fill>
      <patternFill patternType="solid">
        <fgColor theme="3" tint="0.34998626667073579"/>
        <bgColor rgb="FFFFF2CC"/>
      </patternFill>
    </fill>
    <fill>
      <patternFill patternType="solid">
        <fgColor theme="3" tint="0.34998626667073579"/>
        <bgColor rgb="FFC9DAF8"/>
      </patternFill>
    </fill>
    <fill>
      <patternFill patternType="solid">
        <fgColor theme="1" tint="0.34998626667073579"/>
        <bgColor indexed="64"/>
      </patternFill>
    </fill>
    <fill>
      <patternFill patternType="solid">
        <fgColor theme="1" tint="0.34998626667073579"/>
        <bgColor rgb="FFFAD9D6"/>
      </patternFill>
    </fill>
    <fill>
      <patternFill patternType="solid">
        <fgColor theme="1" tint="0.34998626667073579"/>
        <bgColor rgb="FFFEF1CC"/>
      </patternFill>
    </fill>
    <fill>
      <patternFill patternType="solid">
        <fgColor theme="1" tint="0.34998626667073579"/>
        <bgColor rgb="FFD9EAD3"/>
      </patternFill>
    </fill>
    <fill>
      <patternFill patternType="solid">
        <fgColor theme="1" tint="0.34998626667073579"/>
        <bgColor rgb="FFB3CEFA"/>
      </patternFill>
    </fill>
  </fills>
  <borders count="45">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thin">
        <color rgb="FF000000"/>
      </right>
      <top style="thin">
        <color rgb="FF000000"/>
      </top>
      <bottom/>
      <diagonal/>
    </border>
    <border>
      <left style="thin">
        <color rgb="FF000000"/>
      </left>
      <right/>
      <top style="thin">
        <color rgb="FF000000"/>
      </top>
      <bottom/>
      <diagonal/>
    </border>
    <border>
      <left style="medium">
        <color indexed="64"/>
      </left>
      <right style="thin">
        <color rgb="FF000000"/>
      </right>
      <top style="medium">
        <color indexed="64"/>
      </top>
      <bottom style="thin">
        <color rgb="FF000000"/>
      </bottom>
      <diagonal/>
    </border>
    <border>
      <left style="thin">
        <color rgb="FF000000"/>
      </left>
      <right style="medium">
        <color indexed="64"/>
      </right>
      <top style="medium">
        <color indexed="64"/>
      </top>
      <bottom style="thin">
        <color rgb="FF000000"/>
      </bottom>
      <diagonal/>
    </border>
    <border>
      <left style="medium">
        <color indexed="64"/>
      </left>
      <right style="thin">
        <color rgb="FF000000"/>
      </right>
      <top style="thin">
        <color rgb="FF000000"/>
      </top>
      <bottom style="thin">
        <color rgb="FF000000"/>
      </bottom>
      <diagonal/>
    </border>
    <border>
      <left style="thin">
        <color rgb="FF000000"/>
      </left>
      <right style="medium">
        <color indexed="64"/>
      </right>
      <top style="thin">
        <color rgb="FF000000"/>
      </top>
      <bottom style="thin">
        <color rgb="FF000000"/>
      </bottom>
      <diagonal/>
    </border>
    <border>
      <left style="medium">
        <color indexed="64"/>
      </left>
      <right style="thin">
        <color rgb="FF000000"/>
      </right>
      <top style="thin">
        <color rgb="FF000000"/>
      </top>
      <bottom style="medium">
        <color indexed="64"/>
      </bottom>
      <diagonal/>
    </border>
    <border>
      <left style="thin">
        <color rgb="FF000000"/>
      </left>
      <right style="medium">
        <color indexed="64"/>
      </right>
      <top style="thin">
        <color rgb="FF000000"/>
      </top>
      <bottom style="medium">
        <color indexed="64"/>
      </bottom>
      <diagonal/>
    </border>
    <border>
      <left/>
      <right/>
      <top style="thin">
        <color rgb="FF000000"/>
      </top>
      <bottom style="thin">
        <color rgb="FF000000"/>
      </bottom>
      <diagonal/>
    </border>
    <border>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medium">
        <color indexed="64"/>
      </left>
      <right/>
      <top/>
      <bottom style="medium">
        <color indexed="64"/>
      </bottom>
      <diagonal/>
    </border>
    <border>
      <left style="medium">
        <color indexed="64"/>
      </left>
      <right/>
      <top style="medium">
        <color indexed="64"/>
      </top>
      <bottom style="thin">
        <color rgb="FF000000"/>
      </bottom>
      <diagonal/>
    </border>
    <border>
      <left style="medium">
        <color indexed="64"/>
      </left>
      <right/>
      <top style="thin">
        <color rgb="FF000000"/>
      </top>
      <bottom style="medium">
        <color indexed="64"/>
      </bottom>
      <diagonal/>
    </border>
    <border>
      <left style="thin">
        <color auto="1"/>
      </left>
      <right/>
      <top/>
      <bottom/>
      <diagonal/>
    </border>
    <border>
      <left style="thin">
        <color auto="1"/>
      </left>
      <right style="thin">
        <color auto="1"/>
      </right>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s>
  <cellStyleXfs count="4">
    <xf numFmtId="0" fontId="0" fillId="0" borderId="0"/>
    <xf numFmtId="0" fontId="29" fillId="0" borderId="9"/>
    <xf numFmtId="0" fontId="23" fillId="0" borderId="9" applyNumberFormat="0" applyFill="0" applyBorder="0" applyAlignment="0" applyProtection="0"/>
    <xf numFmtId="0" fontId="23" fillId="0" borderId="0" applyNumberFormat="0" applyFill="0" applyBorder="0" applyAlignment="0" applyProtection="0"/>
  </cellStyleXfs>
  <cellXfs count="505">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10" fillId="3" borderId="3" xfId="0" applyFont="1" applyFill="1" applyBorder="1" applyAlignment="1">
      <alignment vertical="top" wrapText="1"/>
    </xf>
    <xf numFmtId="0" fontId="10" fillId="3" borderId="1" xfId="0" applyFont="1" applyFill="1" applyBorder="1" applyAlignment="1">
      <alignment vertical="top" wrapText="1"/>
    </xf>
    <xf numFmtId="0" fontId="13" fillId="4" borderId="3" xfId="0" applyFont="1" applyFill="1" applyBorder="1" applyAlignment="1">
      <alignment horizontal="left" vertical="top" wrapText="1"/>
    </xf>
    <xf numFmtId="0" fontId="11" fillId="5" borderId="3" xfId="0" applyFont="1" applyFill="1" applyBorder="1" applyAlignment="1">
      <alignment vertical="top" wrapText="1"/>
    </xf>
    <xf numFmtId="0" fontId="11" fillId="5" borderId="1" xfId="0" applyFont="1" applyFill="1" applyBorder="1" applyAlignment="1">
      <alignment vertical="top" wrapText="1"/>
    </xf>
    <xf numFmtId="0" fontId="8" fillId="0" borderId="3" xfId="0" applyFont="1" applyBorder="1" applyAlignment="1">
      <alignment vertical="top" wrapText="1"/>
    </xf>
    <xf numFmtId="0" fontId="12" fillId="0" borderId="0" xfId="0" applyFont="1"/>
    <xf numFmtId="0" fontId="17"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13" fillId="4" borderId="3" xfId="0" applyFont="1" applyFill="1" applyBorder="1" applyAlignment="1">
      <alignment vertical="top" wrapText="1"/>
    </xf>
    <xf numFmtId="0" fontId="11" fillId="0" borderId="3" xfId="0" applyFont="1" applyBorder="1" applyAlignment="1">
      <alignment vertical="top"/>
    </xf>
    <xf numFmtId="0" fontId="13" fillId="0" borderId="3" xfId="0" applyFont="1" applyBorder="1" applyAlignment="1">
      <alignment wrapText="1"/>
    </xf>
    <xf numFmtId="0" fontId="10" fillId="3" borderId="1" xfId="0" applyFont="1" applyFill="1" applyBorder="1" applyAlignment="1">
      <alignment horizontal="left" vertical="center"/>
    </xf>
    <xf numFmtId="0" fontId="10" fillId="3" borderId="3" xfId="0" applyFont="1" applyFill="1" applyBorder="1" applyAlignment="1">
      <alignment wrapText="1"/>
    </xf>
    <xf numFmtId="0" fontId="18" fillId="4" borderId="1" xfId="0" applyFont="1" applyFill="1" applyBorder="1" applyAlignment="1">
      <alignment vertical="top" wrapText="1"/>
    </xf>
    <xf numFmtId="0" fontId="8" fillId="0" borderId="8" xfId="0" applyFont="1" applyBorder="1" applyAlignment="1">
      <alignment vertical="top" wrapText="1"/>
    </xf>
    <xf numFmtId="0" fontId="20" fillId="15" borderId="1" xfId="0" applyFont="1" applyFill="1" applyBorder="1" applyAlignment="1">
      <alignment horizontal="left" vertical="top" wrapText="1"/>
    </xf>
    <xf numFmtId="0" fontId="0" fillId="17" borderId="0" xfId="0" applyFill="1"/>
    <xf numFmtId="0" fontId="10" fillId="2" borderId="1" xfId="0" applyFont="1" applyFill="1" applyBorder="1" applyAlignment="1">
      <alignment vertical="center" wrapText="1"/>
    </xf>
    <xf numFmtId="0" fontId="10" fillId="2" borderId="2" xfId="0" applyFont="1" applyFill="1" applyBorder="1" applyAlignment="1">
      <alignment vertical="center" wrapText="1"/>
    </xf>
    <xf numFmtId="0" fontId="13" fillId="0" borderId="3" xfId="0" applyFont="1" applyBorder="1" applyAlignment="1">
      <alignment vertical="top" wrapText="1"/>
    </xf>
    <xf numFmtId="0" fontId="13" fillId="4" borderId="1" xfId="0" applyFont="1" applyFill="1" applyBorder="1" applyAlignment="1">
      <alignment horizontal="left" vertical="top" wrapText="1"/>
    </xf>
    <xf numFmtId="0" fontId="10" fillId="14" borderId="3" xfId="0" applyFont="1" applyFill="1" applyBorder="1" applyAlignment="1">
      <alignment vertical="top" wrapText="1"/>
    </xf>
    <xf numFmtId="0" fontId="17" fillId="0" borderId="0" xfId="0" applyFont="1" applyAlignment="1">
      <alignment vertical="top" wrapText="1"/>
    </xf>
    <xf numFmtId="0" fontId="10" fillId="3" borderId="3" xfId="0" applyFont="1" applyFill="1" applyBorder="1" applyAlignment="1">
      <alignment vertical="center" wrapText="1"/>
    </xf>
    <xf numFmtId="0" fontId="10" fillId="3" borderId="9" xfId="0" applyFont="1" applyFill="1" applyBorder="1" applyAlignment="1">
      <alignment vertical="center"/>
    </xf>
    <xf numFmtId="0" fontId="13" fillId="5" borderId="3" xfId="0" applyFont="1" applyFill="1" applyBorder="1" applyAlignment="1">
      <alignment vertical="top" wrapText="1"/>
    </xf>
    <xf numFmtId="0" fontId="13" fillId="5" borderId="9" xfId="0" applyFont="1" applyFill="1" applyBorder="1" applyAlignment="1">
      <alignment vertical="top" wrapText="1"/>
    </xf>
    <xf numFmtId="0" fontId="13" fillId="4" borderId="9" xfId="0" applyFont="1" applyFill="1" applyBorder="1" applyAlignment="1">
      <alignment vertical="top" wrapText="1"/>
    </xf>
    <xf numFmtId="0" fontId="25" fillId="15" borderId="3" xfId="0" applyFont="1" applyFill="1" applyBorder="1" applyAlignment="1">
      <alignment horizontal="left" vertical="top" wrapText="1"/>
    </xf>
    <xf numFmtId="0" fontId="26" fillId="15" borderId="1" xfId="0" applyFont="1" applyFill="1" applyBorder="1" applyAlignment="1">
      <alignment horizontal="left" vertical="top" wrapText="1"/>
    </xf>
    <xf numFmtId="0" fontId="10" fillId="3" borderId="1" xfId="0" applyFont="1" applyFill="1" applyBorder="1" applyAlignment="1">
      <alignment wrapText="1"/>
    </xf>
    <xf numFmtId="0" fontId="17"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17" fillId="0" borderId="3" xfId="0" applyFont="1" applyBorder="1" applyAlignment="1">
      <alignment wrapText="1"/>
    </xf>
    <xf numFmtId="0" fontId="13" fillId="0" borderId="3" xfId="0" applyFont="1" applyBorder="1" applyAlignment="1">
      <alignment horizontal="left" vertical="top" wrapText="1"/>
    </xf>
    <xf numFmtId="0" fontId="18" fillId="0" borderId="3" xfId="0" applyFont="1" applyBorder="1" applyAlignment="1">
      <alignment vertical="top" wrapText="1"/>
    </xf>
    <xf numFmtId="0" fontId="17" fillId="0" borderId="3" xfId="0" applyFont="1" applyBorder="1" applyAlignment="1">
      <alignment horizontal="left" vertical="top" wrapText="1"/>
    </xf>
    <xf numFmtId="0" fontId="13" fillId="0" borderId="3" xfId="0" applyFont="1" applyBorder="1" applyAlignment="1">
      <alignment horizontal="left" wrapText="1"/>
    </xf>
    <xf numFmtId="0" fontId="13" fillId="0" borderId="13" xfId="0" applyFont="1" applyBorder="1" applyAlignment="1">
      <alignment vertical="top"/>
    </xf>
    <xf numFmtId="0" fontId="13" fillId="0" borderId="14" xfId="0" applyFont="1" applyBorder="1" applyAlignment="1">
      <alignment vertical="top"/>
    </xf>
    <xf numFmtId="0" fontId="13" fillId="0" borderId="0" xfId="0" applyFont="1" applyAlignment="1">
      <alignment vertical="top"/>
    </xf>
    <xf numFmtId="0" fontId="7" fillId="3" borderId="9" xfId="0" applyFont="1" applyFill="1" applyBorder="1" applyAlignment="1">
      <alignment horizontal="left" vertical="center"/>
    </xf>
    <xf numFmtId="0" fontId="11" fillId="5" borderId="12" xfId="0" applyFont="1" applyFill="1" applyBorder="1" applyAlignment="1">
      <alignment vertical="top" wrapText="1"/>
    </xf>
    <xf numFmtId="0" fontId="10" fillId="3" borderId="9" xfId="0" applyFont="1" applyFill="1" applyBorder="1" applyAlignment="1">
      <alignment wrapText="1"/>
    </xf>
    <xf numFmtId="0" fontId="17" fillId="0" borderId="9" xfId="0" applyFont="1" applyBorder="1" applyAlignment="1">
      <alignment vertical="top" wrapText="1"/>
    </xf>
    <xf numFmtId="0" fontId="8" fillId="0" borderId="5" xfId="0" applyFont="1" applyBorder="1" applyAlignment="1">
      <alignment vertical="top" wrapText="1"/>
    </xf>
    <xf numFmtId="0" fontId="8" fillId="0" borderId="6" xfId="0" applyFont="1" applyBorder="1" applyAlignment="1">
      <alignment vertical="top" wrapText="1"/>
    </xf>
    <xf numFmtId="0" fontId="8" fillId="0" borderId="10" xfId="0" applyFont="1" applyBorder="1" applyAlignment="1">
      <alignment vertical="top" wrapText="1"/>
    </xf>
    <xf numFmtId="0" fontId="10" fillId="3" borderId="9" xfId="0" applyFont="1" applyFill="1" applyBorder="1" applyAlignment="1">
      <alignment horizontal="left" vertical="center"/>
    </xf>
    <xf numFmtId="0" fontId="8" fillId="0" borderId="12" xfId="0" applyFont="1" applyBorder="1" applyAlignment="1">
      <alignment vertical="top" wrapText="1"/>
    </xf>
    <xf numFmtId="164" fontId="24" fillId="0" borderId="9" xfId="1" applyNumberFormat="1" applyFont="1" applyAlignment="1">
      <alignment vertical="top"/>
    </xf>
    <xf numFmtId="0" fontId="24" fillId="0" borderId="9" xfId="1" applyFont="1" applyAlignment="1">
      <alignment vertical="top"/>
    </xf>
    <xf numFmtId="0" fontId="5" fillId="0" borderId="9" xfId="1" applyFont="1" applyAlignment="1">
      <alignment vertical="top"/>
    </xf>
    <xf numFmtId="164" fontId="22" fillId="0" borderId="9" xfId="1" applyNumberFormat="1" applyFont="1" applyAlignment="1">
      <alignment vertical="top"/>
    </xf>
    <xf numFmtId="0" fontId="24" fillId="0" borderId="9" xfId="1" applyFont="1" applyAlignment="1">
      <alignment vertical="top" wrapText="1"/>
    </xf>
    <xf numFmtId="164" fontId="22" fillId="0" borderId="9" xfId="1" applyNumberFormat="1" applyFont="1" applyAlignment="1">
      <alignment vertical="top" wrapText="1"/>
    </xf>
    <xf numFmtId="0" fontId="27" fillId="0" borderId="9" xfId="2" applyFont="1" applyAlignment="1">
      <alignment vertical="top" wrapText="1"/>
    </xf>
    <xf numFmtId="164" fontId="5" fillId="0" borderId="9" xfId="1" applyNumberFormat="1" applyFont="1" applyAlignment="1">
      <alignment horizontal="left" vertical="top"/>
    </xf>
    <xf numFmtId="164" fontId="24" fillId="0" borderId="9" xfId="1" applyNumberFormat="1" applyFont="1" applyAlignment="1">
      <alignment horizontal="left" vertical="top"/>
    </xf>
    <xf numFmtId="15" fontId="24" fillId="0" borderId="9" xfId="1" applyNumberFormat="1" applyFont="1" applyAlignment="1">
      <alignment horizontal="left" vertical="top"/>
    </xf>
    <xf numFmtId="0" fontId="10" fillId="2" borderId="9" xfId="1" applyFont="1" applyFill="1" applyAlignment="1">
      <alignment vertical="center" wrapText="1"/>
    </xf>
    <xf numFmtId="0" fontId="10" fillId="2" borderId="9" xfId="1" applyFont="1" applyFill="1" applyAlignment="1">
      <alignment horizontal="left" vertical="center" wrapText="1"/>
    </xf>
    <xf numFmtId="0" fontId="10" fillId="2" borderId="9" xfId="1" applyFont="1" applyFill="1" applyAlignment="1">
      <alignment horizontal="left" vertical="center"/>
    </xf>
    <xf numFmtId="0" fontId="7" fillId="2" borderId="9" xfId="1" applyFont="1" applyFill="1" applyAlignment="1">
      <alignment vertical="center" wrapText="1"/>
    </xf>
    <xf numFmtId="0" fontId="29" fillId="0" borderId="9" xfId="1"/>
    <xf numFmtId="0" fontId="10" fillId="2" borderId="11" xfId="1" applyFont="1" applyFill="1" applyBorder="1" applyAlignment="1">
      <alignment vertical="center" wrapText="1"/>
    </xf>
    <xf numFmtId="0" fontId="10" fillId="2" borderId="11" xfId="1" applyFont="1" applyFill="1" applyBorder="1" applyAlignment="1">
      <alignment horizontal="left" vertical="center" wrapText="1"/>
    </xf>
    <xf numFmtId="0" fontId="10" fillId="2" borderId="11" xfId="1" applyFont="1" applyFill="1" applyBorder="1" applyAlignment="1">
      <alignment horizontal="left" vertical="center"/>
    </xf>
    <xf numFmtId="0" fontId="7" fillId="2" borderId="11" xfId="1" applyFont="1" applyFill="1" applyBorder="1" applyAlignment="1">
      <alignment vertical="center" wrapText="1"/>
    </xf>
    <xf numFmtId="0" fontId="10" fillId="3" borderId="3" xfId="1" applyFont="1" applyFill="1" applyBorder="1" applyAlignment="1">
      <alignment vertical="top" wrapText="1"/>
    </xf>
    <xf numFmtId="0" fontId="10" fillId="3" borderId="9" xfId="1" applyFont="1" applyFill="1" applyAlignment="1">
      <alignment vertical="top" wrapText="1"/>
    </xf>
    <xf numFmtId="0" fontId="10" fillId="3" borderId="9" xfId="1" applyFont="1" applyFill="1" applyAlignment="1">
      <alignment horizontal="left" vertical="top" wrapText="1"/>
    </xf>
    <xf numFmtId="0" fontId="13" fillId="4" borderId="3" xfId="1" applyFont="1" applyFill="1" applyBorder="1" applyAlignment="1">
      <alignment horizontal="left" vertical="top" wrapText="1"/>
    </xf>
    <xf numFmtId="0" fontId="11" fillId="5" borderId="3" xfId="1" applyFont="1" applyFill="1" applyBorder="1" applyAlignment="1">
      <alignment vertical="top" wrapText="1"/>
    </xf>
    <xf numFmtId="0" fontId="11" fillId="5" borderId="9" xfId="1" applyFont="1" applyFill="1" applyAlignment="1">
      <alignment vertical="top" wrapText="1"/>
    </xf>
    <xf numFmtId="0" fontId="14" fillId="3" borderId="5" xfId="1" applyFont="1" applyFill="1" applyBorder="1" applyAlignment="1">
      <alignment vertical="top" wrapText="1"/>
    </xf>
    <xf numFmtId="0" fontId="13" fillId="7" borderId="3" xfId="1" applyFont="1" applyFill="1" applyBorder="1" applyAlignment="1">
      <alignment vertical="top" wrapText="1"/>
    </xf>
    <xf numFmtId="0" fontId="11" fillId="8" borderId="3" xfId="1" applyFont="1" applyFill="1" applyBorder="1" applyAlignment="1">
      <alignment vertical="top" wrapText="1"/>
    </xf>
    <xf numFmtId="0" fontId="11" fillId="10" borderId="3" xfId="1" applyFont="1" applyFill="1" applyBorder="1" applyAlignment="1">
      <alignment vertical="top" wrapText="1"/>
    </xf>
    <xf numFmtId="0" fontId="11" fillId="11" borderId="3" xfId="1" applyFont="1" applyFill="1" applyBorder="1" applyAlignment="1">
      <alignment vertical="top"/>
    </xf>
    <xf numFmtId="0" fontId="11" fillId="12" borderId="3" xfId="1" applyFont="1" applyFill="1" applyBorder="1" applyAlignment="1">
      <alignment vertical="top" wrapText="1"/>
    </xf>
    <xf numFmtId="0" fontId="13" fillId="0" borderId="5" xfId="1" applyFont="1" applyBorder="1" applyAlignment="1">
      <alignment vertical="top" wrapText="1"/>
    </xf>
    <xf numFmtId="0" fontId="17" fillId="12" borderId="3" xfId="1" applyFont="1" applyFill="1" applyBorder="1" applyAlignment="1">
      <alignment vertical="top" wrapText="1"/>
    </xf>
    <xf numFmtId="0" fontId="17" fillId="10" borderId="3" xfId="1" applyFont="1" applyFill="1" applyBorder="1" applyAlignment="1">
      <alignment vertical="top" wrapText="1"/>
    </xf>
    <xf numFmtId="0" fontId="8" fillId="3" borderId="9" xfId="1" applyFont="1" applyFill="1" applyAlignment="1">
      <alignment vertical="top" wrapText="1"/>
    </xf>
    <xf numFmtId="0" fontId="8" fillId="13" borderId="9" xfId="1" applyFont="1" applyFill="1" applyAlignment="1">
      <alignment vertical="top" wrapText="1"/>
    </xf>
    <xf numFmtId="0" fontId="8" fillId="0" borderId="3" xfId="1" applyFont="1" applyBorder="1" applyAlignment="1">
      <alignment vertical="top" wrapText="1"/>
    </xf>
    <xf numFmtId="0" fontId="17" fillId="0" borderId="3" xfId="1" applyFont="1" applyBorder="1" applyAlignment="1">
      <alignment vertical="top" wrapText="1"/>
    </xf>
    <xf numFmtId="0" fontId="6" fillId="2" borderId="9" xfId="1" applyFont="1" applyFill="1" applyAlignment="1">
      <alignment horizontal="left" vertical="center" wrapText="1"/>
    </xf>
    <xf numFmtId="0" fontId="6" fillId="2" borderId="9" xfId="1" applyFont="1" applyFill="1" applyAlignment="1">
      <alignment vertical="center" wrapText="1"/>
    </xf>
    <xf numFmtId="0" fontId="7" fillId="2" borderId="9" xfId="1" applyFont="1" applyFill="1" applyAlignment="1">
      <alignment horizontal="left" vertical="center"/>
    </xf>
    <xf numFmtId="0" fontId="7" fillId="2" borderId="9" xfId="1" applyFont="1" applyFill="1" applyAlignment="1">
      <alignment vertical="top" wrapText="1"/>
    </xf>
    <xf numFmtId="0" fontId="7" fillId="2" borderId="9" xfId="1" applyFont="1" applyFill="1" applyAlignment="1">
      <alignment horizontal="left" vertical="center" wrapText="1"/>
    </xf>
    <xf numFmtId="0" fontId="7" fillId="2" borderId="11" xfId="1" applyFont="1" applyFill="1" applyBorder="1" applyAlignment="1">
      <alignment horizontal="left" vertical="center" wrapText="1"/>
    </xf>
    <xf numFmtId="0" fontId="7" fillId="2" borderId="11" xfId="1" applyFont="1" applyFill="1" applyBorder="1" applyAlignment="1">
      <alignment horizontal="left" vertical="center"/>
    </xf>
    <xf numFmtId="0" fontId="10" fillId="3" borderId="9" xfId="1" applyFont="1" applyFill="1" applyAlignment="1">
      <alignment vertical="center" wrapText="1"/>
    </xf>
    <xf numFmtId="0" fontId="10" fillId="3" borderId="9" xfId="1" applyFont="1" applyFill="1" applyAlignment="1">
      <alignment horizontal="left" vertical="center"/>
    </xf>
    <xf numFmtId="0" fontId="13" fillId="4" borderId="3" xfId="1" applyFont="1" applyFill="1" applyBorder="1" applyAlignment="1">
      <alignment vertical="top" wrapText="1"/>
    </xf>
    <xf numFmtId="0" fontId="13" fillId="4" borderId="9" xfId="1" applyFont="1" applyFill="1" applyAlignment="1">
      <alignment vertical="top" wrapText="1"/>
    </xf>
    <xf numFmtId="0" fontId="7" fillId="3" borderId="9" xfId="1" applyFont="1" applyFill="1" applyAlignment="1">
      <alignment vertical="center" wrapText="1"/>
    </xf>
    <xf numFmtId="0" fontId="7" fillId="3" borderId="9" xfId="1" applyFont="1" applyFill="1" applyAlignment="1">
      <alignment horizontal="left" vertical="center"/>
    </xf>
    <xf numFmtId="0" fontId="13" fillId="0" borderId="3" xfId="1" applyFont="1" applyBorder="1" applyAlignment="1">
      <alignment wrapText="1"/>
    </xf>
    <xf numFmtId="0" fontId="6" fillId="2" borderId="9" xfId="1" applyFont="1" applyFill="1" applyAlignment="1">
      <alignment vertical="top" wrapText="1"/>
    </xf>
    <xf numFmtId="0" fontId="10" fillId="3" borderId="3" xfId="1" applyFont="1" applyFill="1" applyBorder="1" applyAlignment="1">
      <alignment wrapText="1"/>
    </xf>
    <xf numFmtId="0" fontId="18" fillId="0" borderId="9" xfId="1" applyFont="1" applyAlignment="1">
      <alignment vertical="top" wrapText="1"/>
    </xf>
    <xf numFmtId="0" fontId="13" fillId="0" borderId="12" xfId="1" applyFont="1" applyBorder="1" applyAlignment="1">
      <alignment vertical="top" wrapText="1"/>
    </xf>
    <xf numFmtId="0" fontId="29" fillId="0" borderId="9" xfId="1" applyAlignment="1">
      <alignment vertical="top"/>
    </xf>
    <xf numFmtId="0" fontId="29" fillId="21" borderId="9" xfId="1" applyFill="1"/>
    <xf numFmtId="0" fontId="13" fillId="4" borderId="0" xfId="0" applyFont="1" applyFill="1" applyAlignment="1">
      <alignment vertical="top" wrapText="1"/>
    </xf>
    <xf numFmtId="164" fontId="4" fillId="0" borderId="9" xfId="1" applyNumberFormat="1" applyFont="1" applyAlignment="1">
      <alignment horizontal="left" vertical="top"/>
    </xf>
    <xf numFmtId="0" fontId="4" fillId="0" borderId="9" xfId="1" applyFont="1" applyAlignment="1">
      <alignment vertical="top"/>
    </xf>
    <xf numFmtId="0" fontId="3" fillId="0" borderId="9" xfId="1" applyFont="1" applyAlignment="1">
      <alignment vertical="top"/>
    </xf>
    <xf numFmtId="0" fontId="19" fillId="23" borderId="16" xfId="1" applyFont="1" applyFill="1" applyBorder="1"/>
    <xf numFmtId="0" fontId="19" fillId="23" borderId="18" xfId="1" applyFont="1" applyFill="1" applyBorder="1"/>
    <xf numFmtId="0" fontId="32" fillId="25" borderId="18" xfId="1" applyFont="1" applyFill="1" applyBorder="1"/>
    <xf numFmtId="0" fontId="32" fillId="25" borderId="17" xfId="1" applyFont="1" applyFill="1" applyBorder="1"/>
    <xf numFmtId="0" fontId="2" fillId="0" borderId="9" xfId="1" applyFont="1" applyAlignment="1">
      <alignment vertical="top"/>
    </xf>
    <xf numFmtId="0" fontId="23" fillId="23" borderId="18" xfId="3" applyFill="1" applyBorder="1"/>
    <xf numFmtId="0" fontId="23" fillId="23" borderId="16" xfId="3" applyFill="1" applyBorder="1"/>
    <xf numFmtId="0" fontId="34" fillId="3" borderId="9" xfId="1" applyFont="1" applyFill="1" applyAlignment="1">
      <alignment vertical="top"/>
    </xf>
    <xf numFmtId="0" fontId="34" fillId="13" borderId="9" xfId="1" applyFont="1" applyFill="1" applyAlignment="1">
      <alignment vertical="top"/>
    </xf>
    <xf numFmtId="0" fontId="35" fillId="7" borderId="3" xfId="1" applyFont="1" applyFill="1" applyBorder="1" applyAlignment="1">
      <alignment vertical="top" wrapText="1"/>
    </xf>
    <xf numFmtId="0" fontId="34" fillId="12" borderId="3" xfId="1" applyFont="1" applyFill="1" applyBorder="1" applyAlignment="1">
      <alignment vertical="top" wrapText="1"/>
    </xf>
    <xf numFmtId="0" fontId="34" fillId="9" borderId="3" xfId="1" applyFont="1" applyFill="1" applyBorder="1" applyAlignment="1">
      <alignment vertical="top" wrapText="1"/>
    </xf>
    <xf numFmtId="0" fontId="36" fillId="11" borderId="3" xfId="1" applyFont="1" applyFill="1" applyBorder="1" applyAlignment="1">
      <alignment vertical="top"/>
    </xf>
    <xf numFmtId="0" fontId="30" fillId="0" borderId="9" xfId="1" applyFont="1" applyAlignment="1">
      <alignment horizontal="center" vertical="center"/>
    </xf>
    <xf numFmtId="9" fontId="33" fillId="20" borderId="3" xfId="1" applyNumberFormat="1" applyFont="1" applyFill="1" applyBorder="1" applyAlignment="1">
      <alignment horizontal="center" vertical="center" wrapText="1"/>
    </xf>
    <xf numFmtId="9" fontId="38" fillId="20" borderId="3" xfId="1" applyNumberFormat="1" applyFont="1" applyFill="1" applyBorder="1" applyAlignment="1">
      <alignment horizontal="center" vertical="center" wrapText="1"/>
    </xf>
    <xf numFmtId="0" fontId="33" fillId="20" borderId="3" xfId="1" applyFont="1" applyFill="1" applyBorder="1" applyAlignment="1">
      <alignment vertical="top"/>
    </xf>
    <xf numFmtId="0" fontId="33" fillId="20" borderId="3" xfId="1" applyFont="1" applyFill="1" applyBorder="1" applyAlignment="1">
      <alignment horizontal="center" vertical="top"/>
    </xf>
    <xf numFmtId="9" fontId="19" fillId="23" borderId="17" xfId="1" applyNumberFormat="1" applyFont="1" applyFill="1" applyBorder="1" applyAlignment="1">
      <alignment horizontal="center"/>
    </xf>
    <xf numFmtId="9" fontId="19" fillId="23" borderId="18" xfId="1" applyNumberFormat="1" applyFont="1" applyFill="1" applyBorder="1"/>
    <xf numFmtId="0" fontId="23" fillId="24" borderId="18" xfId="3" applyFill="1" applyBorder="1"/>
    <xf numFmtId="9" fontId="29" fillId="0" borderId="9" xfId="1" applyNumberFormat="1"/>
    <xf numFmtId="0" fontId="29" fillId="27" borderId="9" xfId="1" applyFill="1"/>
    <xf numFmtId="0" fontId="24" fillId="27" borderId="9" xfId="1" applyFont="1" applyFill="1"/>
    <xf numFmtId="0" fontId="24" fillId="27" borderId="9" xfId="1" applyFont="1" applyFill="1" applyAlignment="1">
      <alignment horizontal="center"/>
    </xf>
    <xf numFmtId="0" fontId="29" fillId="27" borderId="12" xfId="1" applyFill="1" applyBorder="1" applyAlignment="1">
      <alignment horizontal="center"/>
    </xf>
    <xf numFmtId="0" fontId="19" fillId="23" borderId="17" xfId="1" applyFont="1" applyFill="1" applyBorder="1" applyAlignment="1">
      <alignment horizontal="center"/>
    </xf>
    <xf numFmtId="9" fontId="29" fillId="27" borderId="9" xfId="1" applyNumberFormat="1" applyFill="1"/>
    <xf numFmtId="9" fontId="29" fillId="27" borderId="9" xfId="1" applyNumberFormat="1" applyFill="1" applyAlignment="1">
      <alignment horizontal="center"/>
    </xf>
    <xf numFmtId="0" fontId="29" fillId="29" borderId="12" xfId="1" applyFill="1" applyBorder="1"/>
    <xf numFmtId="0" fontId="10" fillId="28" borderId="12" xfId="1" applyFont="1" applyFill="1" applyBorder="1" applyAlignment="1">
      <alignment vertical="center" wrapText="1"/>
    </xf>
    <xf numFmtId="0" fontId="10" fillId="28" borderId="12" xfId="1" applyFont="1" applyFill="1" applyBorder="1" applyAlignment="1">
      <alignment horizontal="left" vertical="center"/>
    </xf>
    <xf numFmtId="0" fontId="29" fillId="0" borderId="12" xfId="1" applyBorder="1"/>
    <xf numFmtId="0" fontId="10" fillId="31" borderId="12" xfId="1" applyFont="1" applyFill="1" applyBorder="1" applyAlignment="1">
      <alignment vertical="center" wrapText="1"/>
    </xf>
    <xf numFmtId="0" fontId="10" fillId="31" borderId="12" xfId="1" applyFont="1" applyFill="1" applyBorder="1" applyAlignment="1">
      <alignment horizontal="left" vertical="center"/>
    </xf>
    <xf numFmtId="0" fontId="29" fillId="30" borderId="12" xfId="1" applyFill="1" applyBorder="1"/>
    <xf numFmtId="0" fontId="12" fillId="0" borderId="12" xfId="1" applyFont="1" applyBorder="1" applyAlignment="1">
      <alignment vertical="top" wrapText="1"/>
    </xf>
    <xf numFmtId="0" fontId="29" fillId="21" borderId="12" xfId="1" applyFill="1" applyBorder="1"/>
    <xf numFmtId="0" fontId="33" fillId="20" borderId="12" xfId="1" applyFont="1" applyFill="1" applyBorder="1" applyAlignment="1">
      <alignment horizontal="center"/>
    </xf>
    <xf numFmtId="0" fontId="30" fillId="0" borderId="12" xfId="1" applyFont="1" applyBorder="1" applyAlignment="1">
      <alignment horizontal="center" vertical="center"/>
    </xf>
    <xf numFmtId="0" fontId="37" fillId="24" borderId="12" xfId="1" applyFont="1" applyFill="1" applyBorder="1" applyAlignment="1">
      <alignment horizontal="left" vertical="center"/>
    </xf>
    <xf numFmtId="0" fontId="41" fillId="24" borderId="12" xfId="1" applyFont="1" applyFill="1" applyBorder="1" applyAlignment="1">
      <alignment horizontal="center" vertical="center"/>
    </xf>
    <xf numFmtId="0" fontId="42" fillId="24" borderId="12" xfId="1" applyFont="1" applyFill="1" applyBorder="1" applyAlignment="1">
      <alignment horizontal="center" vertical="center" wrapText="1"/>
    </xf>
    <xf numFmtId="0" fontId="29" fillId="0" borderId="12" xfId="1" applyBorder="1" applyAlignment="1">
      <alignment wrapText="1"/>
    </xf>
    <xf numFmtId="0" fontId="33" fillId="32" borderId="12" xfId="1" applyFont="1" applyFill="1" applyBorder="1" applyAlignment="1">
      <alignment vertical="top" wrapText="1"/>
    </xf>
    <xf numFmtId="0" fontId="33" fillId="33" borderId="12" xfId="0" applyFont="1" applyFill="1" applyBorder="1" applyAlignment="1">
      <alignment horizontal="left" vertical="center" wrapText="1"/>
    </xf>
    <xf numFmtId="0" fontId="33" fillId="33" borderId="12" xfId="1" applyFont="1" applyFill="1" applyBorder="1" applyAlignment="1">
      <alignment horizontal="left" vertical="top" wrapText="1"/>
    </xf>
    <xf numFmtId="0" fontId="33" fillId="34" borderId="12" xfId="0" applyFont="1" applyFill="1" applyBorder="1" applyAlignment="1">
      <alignment vertical="center" wrapText="1"/>
    </xf>
    <xf numFmtId="0" fontId="33" fillId="34" borderId="12" xfId="1" applyFont="1" applyFill="1" applyBorder="1" applyAlignment="1">
      <alignment vertical="top" wrapText="1"/>
    </xf>
    <xf numFmtId="0" fontId="36" fillId="35" borderId="12" xfId="1" applyFont="1" applyFill="1" applyBorder="1" applyAlignment="1">
      <alignment vertical="top" wrapText="1"/>
    </xf>
    <xf numFmtId="0" fontId="33" fillId="36" borderId="12" xfId="0" applyFont="1" applyFill="1" applyBorder="1" applyAlignment="1">
      <alignment wrapText="1"/>
    </xf>
    <xf numFmtId="0" fontId="33" fillId="36" borderId="12" xfId="1" applyFont="1" applyFill="1" applyBorder="1" applyAlignment="1">
      <alignment vertical="top" wrapText="1"/>
    </xf>
    <xf numFmtId="0" fontId="43" fillId="30" borderId="12" xfId="1" applyFont="1" applyFill="1" applyBorder="1" applyAlignment="1">
      <alignment wrapText="1"/>
    </xf>
    <xf numFmtId="0" fontId="44" fillId="30" borderId="12" xfId="1" applyFont="1" applyFill="1" applyBorder="1"/>
    <xf numFmtId="0" fontId="45" fillId="31" borderId="12" xfId="1" applyFont="1" applyFill="1" applyBorder="1" applyAlignment="1">
      <alignment horizontal="left" vertical="center"/>
    </xf>
    <xf numFmtId="0" fontId="48" fillId="31" borderId="12" xfId="1" applyFont="1" applyFill="1" applyBorder="1" applyAlignment="1">
      <alignment vertical="center" wrapText="1"/>
    </xf>
    <xf numFmtId="165" fontId="41" fillId="24" borderId="12" xfId="1" applyNumberFormat="1" applyFont="1" applyFill="1" applyBorder="1" applyAlignment="1">
      <alignment horizontal="center" vertical="center"/>
    </xf>
    <xf numFmtId="1" fontId="33" fillId="20" borderId="12" xfId="1" applyNumberFormat="1" applyFont="1" applyFill="1" applyBorder="1" applyAlignment="1">
      <alignment horizontal="center" vertical="center" wrapText="1"/>
    </xf>
    <xf numFmtId="0" fontId="48" fillId="24" borderId="12" xfId="1" applyFont="1" applyFill="1" applyBorder="1" applyAlignment="1">
      <alignment horizontal="center" vertical="center"/>
    </xf>
    <xf numFmtId="0" fontId="46" fillId="32" borderId="12" xfId="0" applyFont="1" applyFill="1" applyBorder="1" applyAlignment="1">
      <alignment vertical="center" wrapText="1"/>
    </xf>
    <xf numFmtId="0" fontId="50" fillId="28" borderId="12" xfId="1" applyFont="1" applyFill="1" applyBorder="1" applyAlignment="1">
      <alignment horizontal="center" vertical="center" wrapText="1"/>
    </xf>
    <xf numFmtId="0" fontId="43" fillId="31" borderId="12" xfId="1" applyFont="1" applyFill="1" applyBorder="1" applyAlignment="1">
      <alignment horizontal="center" vertical="center" wrapText="1"/>
    </xf>
    <xf numFmtId="0" fontId="50" fillId="31" borderId="12" xfId="1" applyFont="1" applyFill="1" applyBorder="1" applyAlignment="1">
      <alignment horizontal="center" vertical="center" wrapText="1"/>
    </xf>
    <xf numFmtId="0" fontId="51" fillId="3" borderId="12" xfId="1" applyFont="1" applyFill="1" applyBorder="1" applyAlignment="1">
      <alignment horizontal="center" vertical="center" wrapText="1"/>
    </xf>
    <xf numFmtId="0" fontId="49" fillId="6" borderId="12" xfId="1" applyFont="1" applyFill="1" applyBorder="1" applyAlignment="1">
      <alignment horizontal="center" vertical="center" wrapText="1"/>
    </xf>
    <xf numFmtId="0" fontId="52" fillId="37" borderId="12" xfId="1" applyFont="1" applyFill="1" applyBorder="1" applyAlignment="1">
      <alignment horizontal="center" vertical="center" wrapText="1"/>
    </xf>
    <xf numFmtId="0" fontId="52" fillId="38" borderId="12" xfId="1" applyFont="1" applyFill="1" applyBorder="1" applyAlignment="1">
      <alignment horizontal="center" vertical="center" wrapText="1"/>
    </xf>
    <xf numFmtId="0" fontId="49" fillId="18" borderId="12" xfId="1" applyFont="1" applyFill="1" applyBorder="1" applyAlignment="1">
      <alignment horizontal="center" vertical="center" wrapText="1"/>
    </xf>
    <xf numFmtId="0" fontId="52" fillId="19" borderId="12" xfId="1" applyFont="1" applyFill="1" applyBorder="1" applyAlignment="1">
      <alignment horizontal="center" vertical="center" wrapText="1"/>
    </xf>
    <xf numFmtId="0" fontId="52" fillId="39" borderId="12" xfId="1" applyFont="1" applyFill="1" applyBorder="1" applyAlignment="1">
      <alignment horizontal="center" vertical="center" wrapText="1"/>
    </xf>
    <xf numFmtId="0" fontId="52" fillId="7" borderId="12" xfId="1" applyFont="1" applyFill="1" applyBorder="1" applyAlignment="1">
      <alignment horizontal="center" vertical="center" wrapText="1"/>
    </xf>
    <xf numFmtId="0" fontId="31" fillId="6" borderId="12" xfId="1" applyFont="1" applyFill="1" applyBorder="1" applyAlignment="1">
      <alignment horizontal="center" vertical="center" wrapText="1"/>
    </xf>
    <xf numFmtId="0" fontId="52" fillId="22" borderId="12" xfId="1" applyFont="1" applyFill="1" applyBorder="1" applyAlignment="1">
      <alignment horizontal="center" vertical="center" wrapText="1"/>
    </xf>
    <xf numFmtId="0" fontId="31" fillId="20" borderId="12" xfId="1" applyFont="1" applyFill="1" applyBorder="1" applyAlignment="1">
      <alignment horizontal="center" vertical="center"/>
    </xf>
    <xf numFmtId="1" fontId="31" fillId="20" borderId="12" xfId="1" applyNumberFormat="1" applyFont="1" applyFill="1" applyBorder="1" applyAlignment="1">
      <alignment horizontal="center" vertical="center" wrapText="1"/>
    </xf>
    <xf numFmtId="0" fontId="41" fillId="0" borderId="12" xfId="1" applyFont="1" applyBorder="1" applyAlignment="1">
      <alignment horizontal="center" vertical="center"/>
    </xf>
    <xf numFmtId="0" fontId="53" fillId="0" borderId="12" xfId="1" applyFont="1" applyBorder="1" applyAlignment="1">
      <alignment horizontal="center" vertical="center"/>
    </xf>
    <xf numFmtId="0" fontId="51" fillId="3" borderId="12" xfId="1" applyFont="1" applyFill="1" applyBorder="1" applyAlignment="1">
      <alignment vertical="top" wrapText="1"/>
    </xf>
    <xf numFmtId="0" fontId="53" fillId="29" borderId="12" xfId="1" applyFont="1" applyFill="1" applyBorder="1"/>
    <xf numFmtId="0" fontId="54" fillId="31" borderId="12" xfId="1" applyFont="1" applyFill="1" applyBorder="1" applyAlignment="1">
      <alignment vertical="center" wrapText="1"/>
    </xf>
    <xf numFmtId="0" fontId="54" fillId="3" borderId="12" xfId="1" applyFont="1" applyFill="1" applyBorder="1" applyAlignment="1">
      <alignment vertical="top" wrapText="1"/>
    </xf>
    <xf numFmtId="0" fontId="41" fillId="6" borderId="12" xfId="1" applyFont="1" applyFill="1" applyBorder="1" applyAlignment="1">
      <alignment vertical="top" wrapText="1"/>
    </xf>
    <xf numFmtId="0" fontId="53" fillId="0" borderId="12" xfId="1" applyFont="1" applyBorder="1" applyAlignment="1">
      <alignment vertical="top" wrapText="1"/>
    </xf>
    <xf numFmtId="0" fontId="48" fillId="18" borderId="12" xfId="1" applyFont="1" applyFill="1" applyBorder="1" applyAlignment="1">
      <alignment vertical="top" wrapText="1"/>
    </xf>
    <xf numFmtId="0" fontId="53" fillId="18" borderId="12" xfId="1" applyFont="1" applyFill="1" applyBorder="1" applyAlignment="1">
      <alignment vertical="top" wrapText="1"/>
    </xf>
    <xf numFmtId="0" fontId="48" fillId="6" borderId="12" xfId="1" applyFont="1" applyFill="1" applyBorder="1" applyAlignment="1">
      <alignment vertical="top" wrapText="1"/>
    </xf>
    <xf numFmtId="0" fontId="41" fillId="21" borderId="12" xfId="1" applyFont="1" applyFill="1" applyBorder="1" applyAlignment="1">
      <alignment vertical="top" wrapText="1"/>
    </xf>
    <xf numFmtId="0" fontId="53" fillId="0" borderId="12" xfId="1" applyFont="1" applyBorder="1" applyAlignment="1">
      <alignment vertical="top"/>
    </xf>
    <xf numFmtId="0" fontId="48" fillId="0" borderId="12" xfId="1" applyFont="1" applyBorder="1" applyAlignment="1">
      <alignment vertical="top" wrapText="1"/>
    </xf>
    <xf numFmtId="0" fontId="55" fillId="0" borderId="12" xfId="1" applyFont="1" applyBorder="1" applyAlignment="1">
      <alignment vertical="top" wrapText="1"/>
    </xf>
    <xf numFmtId="0" fontId="48" fillId="20" borderId="12" xfId="1" applyFont="1" applyFill="1" applyBorder="1" applyAlignment="1">
      <alignment vertical="top"/>
    </xf>
    <xf numFmtId="0" fontId="53" fillId="0" borderId="12" xfId="1" applyFont="1" applyBorder="1"/>
    <xf numFmtId="0" fontId="24" fillId="0" borderId="12" xfId="0" applyFont="1" applyBorder="1" applyAlignment="1">
      <alignment vertical="top" wrapText="1"/>
    </xf>
    <xf numFmtId="0" fontId="40" fillId="40" borderId="19" xfId="0" applyFont="1" applyFill="1" applyBorder="1" applyAlignment="1">
      <alignment horizontal="center" vertical="center"/>
    </xf>
    <xf numFmtId="0" fontId="40" fillId="26" borderId="20" xfId="0" applyFont="1" applyFill="1" applyBorder="1" applyAlignment="1">
      <alignment vertical="top"/>
    </xf>
    <xf numFmtId="0" fontId="40" fillId="40" borderId="21" xfId="0" applyFont="1" applyFill="1" applyBorder="1" applyAlignment="1">
      <alignment horizontal="center" vertical="center"/>
    </xf>
    <xf numFmtId="165" fontId="40" fillId="40" borderId="21" xfId="0" applyNumberFormat="1" applyFont="1" applyFill="1" applyBorder="1" applyAlignment="1">
      <alignment horizontal="center" vertical="center"/>
    </xf>
    <xf numFmtId="0" fontId="56" fillId="40" borderId="21" xfId="0" applyFont="1" applyFill="1" applyBorder="1" applyAlignment="1">
      <alignment horizontal="center" vertical="center" wrapText="1"/>
    </xf>
    <xf numFmtId="0" fontId="40" fillId="40" borderId="19" xfId="0" applyFont="1" applyFill="1" applyBorder="1" applyAlignment="1">
      <alignment horizontal="left" vertical="center" wrapText="1"/>
    </xf>
    <xf numFmtId="166" fontId="30" fillId="27" borderId="9" xfId="1" applyNumberFormat="1" applyFont="1" applyFill="1" applyAlignment="1">
      <alignment horizontal="center"/>
    </xf>
    <xf numFmtId="1" fontId="30" fillId="27" borderId="9" xfId="1" applyNumberFormat="1" applyFont="1" applyFill="1" applyAlignment="1">
      <alignment horizontal="center"/>
    </xf>
    <xf numFmtId="0" fontId="30" fillId="27" borderId="9" xfId="1" applyFont="1" applyFill="1"/>
    <xf numFmtId="0" fontId="32" fillId="25" borderId="18" xfId="1" applyFont="1" applyFill="1" applyBorder="1" applyAlignment="1">
      <alignment wrapText="1"/>
    </xf>
    <xf numFmtId="0" fontId="30" fillId="27" borderId="9" xfId="1" applyFont="1" applyFill="1" applyAlignment="1">
      <alignment wrapText="1"/>
    </xf>
    <xf numFmtId="165" fontId="30" fillId="27" borderId="9" xfId="1" applyNumberFormat="1" applyFont="1" applyFill="1" applyAlignment="1">
      <alignment horizontal="center"/>
    </xf>
    <xf numFmtId="1" fontId="29" fillId="27" borderId="9" xfId="1" applyNumberFormat="1" applyFill="1" applyAlignment="1">
      <alignment horizontal="center"/>
    </xf>
    <xf numFmtId="0" fontId="30" fillId="27" borderId="9" xfId="1" applyFont="1" applyFill="1" applyAlignment="1">
      <alignment horizontal="center" wrapText="1"/>
    </xf>
    <xf numFmtId="0" fontId="13" fillId="0" borderId="12" xfId="1" applyFont="1" applyBorder="1" applyAlignment="1">
      <alignment horizontal="left" vertical="top" wrapText="1"/>
    </xf>
    <xf numFmtId="0" fontId="37" fillId="20" borderId="3" xfId="1" applyFont="1" applyFill="1" applyBorder="1" applyAlignment="1">
      <alignment horizontal="left" vertical="center"/>
    </xf>
    <xf numFmtId="9" fontId="29" fillId="20" borderId="12" xfId="1" applyNumberFormat="1" applyFill="1" applyBorder="1" applyAlignment="1">
      <alignment horizontal="center"/>
    </xf>
    <xf numFmtId="9" fontId="29" fillId="20" borderId="16" xfId="1" applyNumberFormat="1" applyFill="1" applyBorder="1" applyAlignment="1">
      <alignment horizontal="center"/>
    </xf>
    <xf numFmtId="1" fontId="40" fillId="27" borderId="12" xfId="1" applyNumberFormat="1" applyFont="1" applyFill="1" applyBorder="1" applyAlignment="1">
      <alignment horizontal="center"/>
    </xf>
    <xf numFmtId="0" fontId="10" fillId="0" borderId="1" xfId="0" applyFont="1" applyBorder="1" applyAlignment="1">
      <alignment wrapText="1"/>
    </xf>
    <xf numFmtId="0" fontId="1" fillId="0" borderId="9" xfId="1" applyFont="1" applyAlignment="1">
      <alignment vertical="top"/>
    </xf>
    <xf numFmtId="0" fontId="57" fillId="0" borderId="0" xfId="0" applyFont="1" applyAlignment="1">
      <alignment wrapText="1"/>
    </xf>
    <xf numFmtId="0" fontId="58" fillId="0" borderId="0" xfId="0" applyFont="1"/>
    <xf numFmtId="0" fontId="16" fillId="41" borderId="9" xfId="1" applyFont="1" applyFill="1" applyAlignment="1">
      <alignment vertical="top"/>
    </xf>
    <xf numFmtId="0" fontId="29" fillId="42" borderId="9" xfId="1" applyFill="1"/>
    <xf numFmtId="0" fontId="14" fillId="3" borderId="5" xfId="1" applyFont="1" applyFill="1" applyBorder="1" applyAlignment="1">
      <alignment vertical="top"/>
    </xf>
    <xf numFmtId="0" fontId="7" fillId="3" borderId="9" xfId="1" applyFont="1" applyFill="1" applyAlignment="1">
      <alignment vertical="center"/>
    </xf>
    <xf numFmtId="0" fontId="7" fillId="3" borderId="3" xfId="1" applyFont="1" applyFill="1" applyBorder="1"/>
    <xf numFmtId="0" fontId="10" fillId="43" borderId="9" xfId="1" applyFont="1" applyFill="1" applyAlignment="1">
      <alignment vertical="center" wrapText="1"/>
    </xf>
    <xf numFmtId="0" fontId="7" fillId="44" borderId="0" xfId="0" applyFont="1" applyFill="1" applyAlignment="1">
      <alignment vertical="center" wrapText="1"/>
    </xf>
    <xf numFmtId="0" fontId="7" fillId="44" borderId="0" xfId="0" applyFont="1" applyFill="1" applyAlignment="1">
      <alignment horizontal="left" vertical="center"/>
    </xf>
    <xf numFmtId="0" fontId="7" fillId="43" borderId="9" xfId="1" applyFont="1" applyFill="1" applyAlignment="1">
      <alignment vertical="center" wrapText="1"/>
    </xf>
    <xf numFmtId="0" fontId="29" fillId="41" borderId="9" xfId="1" applyFill="1"/>
    <xf numFmtId="0" fontId="10" fillId="44" borderId="3" xfId="1" applyFont="1" applyFill="1" applyBorder="1" applyAlignment="1">
      <alignment vertical="center" wrapText="1"/>
    </xf>
    <xf numFmtId="0" fontId="10" fillId="44" borderId="9" xfId="1" applyFont="1" applyFill="1" applyAlignment="1">
      <alignment vertical="center" wrapText="1"/>
    </xf>
    <xf numFmtId="0" fontId="10" fillId="44" borderId="9" xfId="1" applyFont="1" applyFill="1" applyAlignment="1">
      <alignment horizontal="left" vertical="center"/>
    </xf>
    <xf numFmtId="0" fontId="29" fillId="41" borderId="9" xfId="1" applyFill="1" applyAlignment="1">
      <alignment vertical="center"/>
    </xf>
    <xf numFmtId="0" fontId="10" fillId="44" borderId="3" xfId="1" applyFont="1" applyFill="1" applyBorder="1" applyAlignment="1">
      <alignment vertical="top" wrapText="1"/>
    </xf>
    <xf numFmtId="0" fontId="10" fillId="44" borderId="3" xfId="1" applyFont="1" applyFill="1" applyBorder="1" applyAlignment="1">
      <alignment wrapText="1"/>
    </xf>
    <xf numFmtId="0" fontId="14" fillId="3" borderId="4" xfId="0" applyFont="1" applyFill="1" applyBorder="1" applyAlignment="1">
      <alignment vertical="top"/>
    </xf>
    <xf numFmtId="0" fontId="14" fillId="3" borderId="15" xfId="0" applyFont="1" applyFill="1" applyBorder="1" applyAlignment="1">
      <alignment vertical="top"/>
    </xf>
    <xf numFmtId="0" fontId="10" fillId="44" borderId="3" xfId="0" applyFont="1" applyFill="1" applyBorder="1" applyAlignment="1">
      <alignment vertical="top" wrapText="1"/>
    </xf>
    <xf numFmtId="0" fontId="0" fillId="41" borderId="0" xfId="0" applyFill="1"/>
    <xf numFmtId="0" fontId="7" fillId="44" borderId="1" xfId="0" applyFont="1" applyFill="1" applyBorder="1" applyAlignment="1">
      <alignment vertical="center" wrapText="1"/>
    </xf>
    <xf numFmtId="0" fontId="7" fillId="44" borderId="1" xfId="0" applyFont="1" applyFill="1" applyBorder="1" applyAlignment="1">
      <alignment horizontal="left" vertical="center"/>
    </xf>
    <xf numFmtId="0" fontId="14" fillId="44" borderId="1" xfId="0" applyFont="1" applyFill="1" applyBorder="1" applyAlignment="1">
      <alignment vertical="center" wrapText="1"/>
    </xf>
    <xf numFmtId="0" fontId="7" fillId="44" borderId="3" xfId="0" applyFont="1" applyFill="1" applyBorder="1" applyAlignment="1">
      <alignment vertical="top" wrapText="1"/>
    </xf>
    <xf numFmtId="0" fontId="28" fillId="44" borderId="3" xfId="0" applyFont="1" applyFill="1" applyBorder="1"/>
    <xf numFmtId="0" fontId="7" fillId="44" borderId="9" xfId="0" applyFont="1" applyFill="1" applyBorder="1" applyAlignment="1">
      <alignment vertical="center" wrapText="1"/>
    </xf>
    <xf numFmtId="0" fontId="7" fillId="3" borderId="9" xfId="0" applyFont="1" applyFill="1" applyBorder="1" applyAlignment="1">
      <alignment vertical="center"/>
    </xf>
    <xf numFmtId="0" fontId="10" fillId="44" borderId="10" xfId="0" applyFont="1" applyFill="1" applyBorder="1" applyAlignment="1">
      <alignment vertical="center" wrapText="1"/>
    </xf>
    <xf numFmtId="0" fontId="10" fillId="44" borderId="9" xfId="0" applyFont="1" applyFill="1" applyBorder="1" applyAlignment="1">
      <alignment vertical="center" wrapText="1"/>
    </xf>
    <xf numFmtId="0" fontId="10" fillId="44" borderId="1" xfId="0" applyFont="1" applyFill="1" applyBorder="1" applyAlignment="1">
      <alignment horizontal="left" vertical="center"/>
    </xf>
    <xf numFmtId="0" fontId="17" fillId="41" borderId="0" xfId="0" applyFont="1" applyFill="1" applyAlignment="1">
      <alignment vertical="top" wrapText="1"/>
    </xf>
    <xf numFmtId="0" fontId="10" fillId="44" borderId="1" xfId="0" applyFont="1" applyFill="1" applyBorder="1" applyAlignment="1">
      <alignment wrapText="1"/>
    </xf>
    <xf numFmtId="0" fontId="14" fillId="44" borderId="1" xfId="0" applyFont="1" applyFill="1" applyBorder="1" applyAlignment="1">
      <alignment wrapText="1"/>
    </xf>
    <xf numFmtId="0" fontId="10" fillId="44" borderId="1" xfId="0" applyFont="1" applyFill="1" applyBorder="1"/>
    <xf numFmtId="0" fontId="10" fillId="3" borderId="1" xfId="0" applyFont="1" applyFill="1" applyBorder="1"/>
    <xf numFmtId="0" fontId="10" fillId="3" borderId="3" xfId="0" applyFont="1" applyFill="1" applyBorder="1"/>
    <xf numFmtId="0" fontId="7" fillId="3" borderId="1" xfId="0" applyFont="1" applyFill="1" applyBorder="1" applyAlignment="1">
      <alignment vertical="center"/>
    </xf>
    <xf numFmtId="0" fontId="7" fillId="3" borderId="3" xfId="0" applyFont="1" applyFill="1" applyBorder="1" applyAlignment="1">
      <alignment horizontal="left" vertical="center"/>
    </xf>
    <xf numFmtId="0" fontId="17" fillId="9" borderId="3" xfId="1" applyFont="1" applyFill="1" applyBorder="1" applyAlignment="1">
      <alignment vertical="top" wrapText="1"/>
    </xf>
    <xf numFmtId="0" fontId="13" fillId="4" borderId="9" xfId="1" applyFont="1" applyFill="1" applyAlignment="1">
      <alignment horizontal="left" vertical="top" wrapText="1"/>
    </xf>
    <xf numFmtId="0" fontId="17" fillId="0" borderId="9" xfId="1" applyFont="1" applyAlignment="1">
      <alignment vertical="top" wrapText="1"/>
    </xf>
    <xf numFmtId="0" fontId="7" fillId="44" borderId="0" xfId="0" applyFont="1" applyFill="1" applyAlignment="1">
      <alignment vertical="center"/>
    </xf>
    <xf numFmtId="0" fontId="7" fillId="44" borderId="3" xfId="0" applyFont="1" applyFill="1" applyBorder="1"/>
    <xf numFmtId="0" fontId="10" fillId="3" borderId="9" xfId="1" applyFont="1" applyFill="1" applyAlignment="1">
      <alignment vertical="top"/>
    </xf>
    <xf numFmtId="0" fontId="10" fillId="3" borderId="9" xfId="1" applyFont="1" applyFill="1" applyAlignment="1">
      <alignment horizontal="left" vertical="top"/>
    </xf>
    <xf numFmtId="0" fontId="10" fillId="3" borderId="3" xfId="1" applyFont="1" applyFill="1" applyBorder="1" applyAlignment="1">
      <alignment vertical="top"/>
    </xf>
    <xf numFmtId="0" fontId="13" fillId="7" borderId="6" xfId="1" applyFont="1" applyFill="1" applyBorder="1" applyAlignment="1">
      <alignment vertical="top" wrapText="1"/>
    </xf>
    <xf numFmtId="0" fontId="35" fillId="7" borderId="6" xfId="1" applyFont="1" applyFill="1" applyBorder="1" applyAlignment="1">
      <alignment vertical="top" wrapText="1"/>
    </xf>
    <xf numFmtId="0" fontId="10" fillId="3" borderId="23" xfId="1" applyFont="1" applyFill="1" applyBorder="1" applyAlignment="1">
      <alignment vertical="top" wrapText="1"/>
    </xf>
    <xf numFmtId="0" fontId="13" fillId="45" borderId="12" xfId="1" applyFont="1" applyFill="1" applyBorder="1" applyAlignment="1">
      <alignment vertical="top" wrapText="1"/>
    </xf>
    <xf numFmtId="0" fontId="33" fillId="20" borderId="3" xfId="1" applyFont="1" applyFill="1" applyBorder="1" applyAlignment="1">
      <alignment vertical="center"/>
    </xf>
    <xf numFmtId="0" fontId="33" fillId="20" borderId="3" xfId="1" applyFont="1" applyFill="1" applyBorder="1" applyAlignment="1">
      <alignment horizontal="center" vertical="center"/>
    </xf>
    <xf numFmtId="0" fontId="33" fillId="20" borderId="24" xfId="1" applyFont="1" applyFill="1" applyBorder="1" applyAlignment="1">
      <alignment vertical="top" wrapText="1"/>
    </xf>
    <xf numFmtId="0" fontId="11" fillId="20" borderId="25" xfId="1" applyFont="1" applyFill="1" applyBorder="1" applyAlignment="1">
      <alignment horizontal="left" vertical="top" wrapText="1"/>
    </xf>
    <xf numFmtId="0" fontId="17" fillId="20" borderId="26" xfId="1" applyFont="1" applyFill="1" applyBorder="1" applyAlignment="1">
      <alignment vertical="top" wrapText="1"/>
    </xf>
    <xf numFmtId="0" fontId="17" fillId="20" borderId="27" xfId="1" applyFont="1" applyFill="1" applyBorder="1" applyAlignment="1">
      <alignment horizontal="left" vertical="top" wrapText="1"/>
    </xf>
    <xf numFmtId="0" fontId="17" fillId="20" borderId="28" xfId="1" applyFont="1" applyFill="1" applyBorder="1" applyAlignment="1">
      <alignment vertical="top" wrapText="1"/>
    </xf>
    <xf numFmtId="0" fontId="17" fillId="20" borderId="29" xfId="1" applyFont="1" applyFill="1" applyBorder="1" applyAlignment="1">
      <alignment horizontal="left" vertical="top" wrapText="1"/>
    </xf>
    <xf numFmtId="0" fontId="13" fillId="30" borderId="5" xfId="1" applyFont="1" applyFill="1" applyBorder="1" applyAlignment="1">
      <alignment vertical="top" wrapText="1"/>
    </xf>
    <xf numFmtId="0" fontId="33" fillId="20" borderId="5" xfId="1" applyFont="1" applyFill="1" applyBorder="1" applyAlignment="1">
      <alignment horizontal="center" vertical="center"/>
    </xf>
    <xf numFmtId="9" fontId="33" fillId="20" borderId="5" xfId="1" applyNumberFormat="1" applyFont="1" applyFill="1" applyBorder="1" applyAlignment="1">
      <alignment horizontal="center" vertical="center" wrapText="1"/>
    </xf>
    <xf numFmtId="0" fontId="10" fillId="43" borderId="9" xfId="1" applyFont="1" applyFill="1" applyAlignment="1">
      <alignment vertical="center"/>
    </xf>
    <xf numFmtId="0" fontId="13" fillId="45" borderId="16" xfId="1" applyFont="1" applyFill="1" applyBorder="1" applyAlignment="1">
      <alignment vertical="top" wrapText="1"/>
    </xf>
    <xf numFmtId="0" fontId="14" fillId="3" borderId="30" xfId="1" applyFont="1" applyFill="1" applyBorder="1" applyAlignment="1">
      <alignment vertical="top"/>
    </xf>
    <xf numFmtId="0" fontId="10" fillId="43" borderId="12" xfId="1" applyFont="1" applyFill="1" applyBorder="1" applyAlignment="1">
      <alignment vertical="center" wrapText="1"/>
    </xf>
    <xf numFmtId="0" fontId="10" fillId="3" borderId="9" xfId="1" applyFont="1" applyFill="1" applyAlignment="1">
      <alignment vertical="center"/>
    </xf>
    <xf numFmtId="0" fontId="10" fillId="31" borderId="9" xfId="1" applyFont="1" applyFill="1" applyAlignment="1">
      <alignment vertical="center" wrapText="1"/>
    </xf>
    <xf numFmtId="0" fontId="17" fillId="0" borderId="5" xfId="1" applyFont="1" applyBorder="1" applyAlignment="1">
      <alignment vertical="top" wrapText="1"/>
    </xf>
    <xf numFmtId="9" fontId="33" fillId="20" borderId="7" xfId="1" applyNumberFormat="1" applyFont="1" applyFill="1" applyBorder="1" applyAlignment="1">
      <alignment horizontal="center" vertical="center" wrapText="1"/>
    </xf>
    <xf numFmtId="0" fontId="13" fillId="4" borderId="5" xfId="1" applyFont="1" applyFill="1" applyBorder="1" applyAlignment="1">
      <alignment vertical="top" wrapText="1"/>
    </xf>
    <xf numFmtId="0" fontId="13" fillId="4" borderId="6" xfId="1" applyFont="1" applyFill="1" applyBorder="1" applyAlignment="1">
      <alignment vertical="top" wrapText="1"/>
    </xf>
    <xf numFmtId="0" fontId="17" fillId="0" borderId="6" xfId="1" applyFont="1" applyBorder="1" applyAlignment="1">
      <alignment vertical="top" wrapText="1"/>
    </xf>
    <xf numFmtId="0" fontId="13" fillId="4" borderId="12" xfId="1" applyFont="1" applyFill="1" applyBorder="1" applyAlignment="1">
      <alignment horizontal="left" vertical="top" wrapText="1"/>
    </xf>
    <xf numFmtId="0" fontId="39" fillId="0" borderId="9" xfId="0" applyFont="1" applyBorder="1" applyAlignment="1">
      <alignment horizontal="center"/>
    </xf>
    <xf numFmtId="0" fontId="10" fillId="44" borderId="5" xfId="1" applyFont="1" applyFill="1" applyBorder="1" applyAlignment="1">
      <alignment wrapText="1"/>
    </xf>
    <xf numFmtId="0" fontId="11" fillId="3" borderId="5" xfId="1" applyFont="1" applyFill="1" applyBorder="1"/>
    <xf numFmtId="0" fontId="11" fillId="5" borderId="5" xfId="1" applyFont="1" applyFill="1" applyBorder="1" applyAlignment="1">
      <alignment vertical="top" wrapText="1"/>
    </xf>
    <xf numFmtId="0" fontId="36" fillId="11" borderId="5" xfId="1" applyFont="1" applyFill="1" applyBorder="1" applyAlignment="1">
      <alignment vertical="top"/>
    </xf>
    <xf numFmtId="0" fontId="33" fillId="20" borderId="5" xfId="1" applyFont="1" applyFill="1" applyBorder="1" applyAlignment="1">
      <alignment horizontal="center" vertical="top"/>
    </xf>
    <xf numFmtId="0" fontId="8" fillId="0" borderId="5" xfId="1" applyFont="1" applyBorder="1" applyAlignment="1">
      <alignment vertical="top" wrapText="1"/>
    </xf>
    <xf numFmtId="0" fontId="7" fillId="0" borderId="9" xfId="1" applyFont="1" applyAlignment="1">
      <alignment vertical="top" wrapText="1"/>
    </xf>
    <xf numFmtId="0" fontId="7" fillId="0" borderId="9" xfId="1" applyFont="1" applyAlignment="1">
      <alignment vertical="center" wrapText="1"/>
    </xf>
    <xf numFmtId="0" fontId="11" fillId="0" borderId="9" xfId="1" applyFont="1"/>
    <xf numFmtId="0" fontId="11" fillId="0" borderId="9" xfId="1" applyFont="1" applyAlignment="1">
      <alignment vertical="top"/>
    </xf>
    <xf numFmtId="0" fontId="11" fillId="0" borderId="9" xfId="1" applyFont="1" applyAlignment="1">
      <alignment vertical="top" wrapText="1"/>
    </xf>
    <xf numFmtId="0" fontId="12" fillId="0" borderId="9" xfId="1" applyFont="1" applyAlignment="1">
      <alignment vertical="top" wrapText="1"/>
    </xf>
    <xf numFmtId="0" fontId="12" fillId="0" borderId="9" xfId="1" applyFont="1"/>
    <xf numFmtId="0" fontId="34" fillId="0" borderId="9" xfId="1" applyFont="1" applyAlignment="1">
      <alignment vertical="top" wrapText="1"/>
    </xf>
    <xf numFmtId="0" fontId="33" fillId="0" borderId="9" xfId="1" applyFont="1" applyAlignment="1">
      <alignment horizontal="center"/>
    </xf>
    <xf numFmtId="9" fontId="33" fillId="0" borderId="9" xfId="1" applyNumberFormat="1" applyFont="1" applyAlignment="1">
      <alignment horizontal="center" vertical="center" wrapText="1"/>
    </xf>
    <xf numFmtId="0" fontId="34" fillId="0" borderId="9" xfId="1" applyFont="1" applyAlignment="1">
      <alignment vertical="top"/>
    </xf>
    <xf numFmtId="0" fontId="8" fillId="0" borderId="9" xfId="1" applyFont="1" applyAlignment="1">
      <alignment vertical="top" wrapText="1"/>
    </xf>
    <xf numFmtId="0" fontId="11" fillId="0" borderId="9" xfId="1" applyFont="1" applyAlignment="1">
      <alignment horizontal="left" vertical="top" wrapText="1"/>
    </xf>
    <xf numFmtId="0" fontId="17" fillId="0" borderId="9" xfId="1" applyFont="1" applyAlignment="1">
      <alignment horizontal="left" vertical="top" wrapText="1"/>
    </xf>
    <xf numFmtId="0" fontId="8" fillId="20" borderId="25" xfId="1" applyFont="1" applyFill="1" applyBorder="1" applyAlignment="1">
      <alignment horizontal="left" vertical="top" wrapText="1"/>
    </xf>
    <xf numFmtId="0" fontId="7" fillId="2" borderId="9" xfId="0" applyFont="1" applyFill="1" applyBorder="1" applyAlignment="1">
      <alignment vertical="center" wrapText="1"/>
    </xf>
    <xf numFmtId="0" fontId="10" fillId="0" borderId="9" xfId="1" applyFont="1" applyAlignment="1">
      <alignment vertical="center" wrapText="1"/>
    </xf>
    <xf numFmtId="0" fontId="8" fillId="20" borderId="25" xfId="0" applyFont="1" applyFill="1" applyBorder="1" applyAlignment="1">
      <alignment horizontal="left" vertical="top" wrapText="1"/>
    </xf>
    <xf numFmtId="0" fontId="0" fillId="0" borderId="9" xfId="0" applyBorder="1"/>
    <xf numFmtId="0" fontId="8" fillId="0" borderId="9" xfId="0" applyFont="1" applyBorder="1" applyAlignment="1">
      <alignment vertical="top" wrapText="1"/>
    </xf>
    <xf numFmtId="0" fontId="11" fillId="0" borderId="9" xfId="0" applyFont="1" applyBorder="1"/>
    <xf numFmtId="0" fontId="11" fillId="0" borderId="9" xfId="0" applyFont="1" applyBorder="1" applyAlignment="1">
      <alignment vertical="top"/>
    </xf>
    <xf numFmtId="0" fontId="8" fillId="0" borderId="9" xfId="0" applyFont="1" applyBorder="1" applyAlignment="1">
      <alignment wrapText="1"/>
    </xf>
    <xf numFmtId="0" fontId="11" fillId="0" borderId="5" xfId="0" applyFont="1" applyBorder="1" applyAlignment="1">
      <alignment vertical="top"/>
    </xf>
    <xf numFmtId="0" fontId="7" fillId="0" borderId="9" xfId="0" applyFont="1" applyBorder="1" applyAlignment="1">
      <alignment vertical="center" wrapText="1"/>
    </xf>
    <xf numFmtId="0" fontId="8" fillId="0" borderId="9" xfId="0" applyFont="1" applyBorder="1" applyAlignment="1">
      <alignment vertical="center" wrapText="1"/>
    </xf>
    <xf numFmtId="0" fontId="11" fillId="0" borderId="9" xfId="0" applyFont="1" applyBorder="1" applyAlignment="1">
      <alignment vertical="top" wrapText="1"/>
    </xf>
    <xf numFmtId="0" fontId="7" fillId="0" borderId="9" xfId="0" applyFont="1" applyBorder="1" applyAlignment="1">
      <alignment vertical="top" wrapText="1"/>
    </xf>
    <xf numFmtId="0" fontId="7" fillId="2" borderId="11" xfId="0" applyFont="1" applyFill="1" applyBorder="1" applyAlignment="1">
      <alignment vertical="center" wrapText="1"/>
    </xf>
    <xf numFmtId="0" fontId="7" fillId="2" borderId="11" xfId="0" applyFont="1" applyFill="1" applyBorder="1" applyAlignment="1">
      <alignment horizontal="left" vertical="center"/>
    </xf>
    <xf numFmtId="0" fontId="7" fillId="2" borderId="9" xfId="0" applyFont="1" applyFill="1" applyBorder="1" applyAlignment="1">
      <alignment horizontal="left" vertical="center"/>
    </xf>
    <xf numFmtId="0" fontId="0" fillId="41" borderId="9" xfId="0" applyFill="1" applyBorder="1"/>
    <xf numFmtId="0" fontId="7" fillId="44" borderId="9" xfId="0" applyFont="1" applyFill="1" applyBorder="1" applyAlignment="1">
      <alignment vertical="center"/>
    </xf>
    <xf numFmtId="0" fontId="14" fillId="3" borderId="5" xfId="0" applyFont="1" applyFill="1" applyBorder="1" applyAlignment="1">
      <alignment vertical="top"/>
    </xf>
    <xf numFmtId="0" fontId="7" fillId="2" borderId="12" xfId="0" applyFont="1" applyFill="1" applyBorder="1" applyAlignment="1">
      <alignment vertical="center" wrapText="1"/>
    </xf>
    <xf numFmtId="0" fontId="7" fillId="44" borderId="12" xfId="0" applyFont="1" applyFill="1" applyBorder="1" applyAlignment="1">
      <alignment wrapText="1"/>
    </xf>
    <xf numFmtId="0" fontId="7" fillId="44" borderId="12" xfId="0" applyFont="1" applyFill="1" applyBorder="1" applyAlignment="1">
      <alignment vertical="center" wrapText="1"/>
    </xf>
    <xf numFmtId="0" fontId="11" fillId="3" borderId="12" xfId="0" applyFont="1" applyFill="1" applyBorder="1"/>
    <xf numFmtId="0" fontId="39" fillId="26" borderId="12" xfId="0" applyFont="1" applyFill="1" applyBorder="1" applyAlignment="1">
      <alignment horizontal="center"/>
    </xf>
    <xf numFmtId="9" fontId="33" fillId="20" borderId="12" xfId="1" applyNumberFormat="1" applyFont="1" applyFill="1" applyBorder="1" applyAlignment="1">
      <alignment horizontal="center" vertical="center" wrapText="1"/>
    </xf>
    <xf numFmtId="9" fontId="33" fillId="20" borderId="17" xfId="1" applyNumberFormat="1" applyFont="1" applyFill="1" applyBorder="1" applyAlignment="1">
      <alignment horizontal="center" vertical="center" wrapText="1"/>
    </xf>
    <xf numFmtId="0" fontId="25" fillId="16" borderId="16" xfId="1" applyFont="1" applyFill="1" applyBorder="1" applyAlignment="1">
      <alignment vertical="top" wrapText="1"/>
    </xf>
    <xf numFmtId="0" fontId="25" fillId="16" borderId="12" xfId="1" applyFont="1" applyFill="1" applyBorder="1" applyAlignment="1">
      <alignment vertical="top" wrapText="1"/>
    </xf>
    <xf numFmtId="0" fontId="8" fillId="20" borderId="31" xfId="0" applyFont="1" applyFill="1" applyBorder="1" applyAlignment="1">
      <alignment horizontal="left" vertical="top" wrapText="1"/>
    </xf>
    <xf numFmtId="0" fontId="33" fillId="20" borderId="32" xfId="1" applyFont="1" applyFill="1" applyBorder="1" applyAlignment="1">
      <alignment vertical="top" wrapText="1"/>
    </xf>
    <xf numFmtId="0" fontId="8" fillId="20" borderId="33" xfId="0" applyFont="1" applyFill="1" applyBorder="1" applyAlignment="1">
      <alignment horizontal="left" vertical="top" wrapText="1"/>
    </xf>
    <xf numFmtId="0" fontId="17" fillId="20" borderId="34" xfId="1" applyFont="1" applyFill="1" applyBorder="1" applyAlignment="1">
      <alignment horizontal="left" vertical="top" wrapText="1"/>
    </xf>
    <xf numFmtId="0" fontId="17" fillId="20" borderId="35" xfId="1" applyFont="1" applyFill="1" applyBorder="1" applyAlignment="1">
      <alignment horizontal="left" vertical="top" wrapText="1"/>
    </xf>
    <xf numFmtId="0" fontId="8" fillId="0" borderId="9" xfId="0" applyFont="1" applyBorder="1" applyAlignment="1">
      <alignment horizontal="left" vertical="top" wrapText="1"/>
    </xf>
    <xf numFmtId="0" fontId="7" fillId="44" borderId="16" xfId="0" applyFont="1" applyFill="1" applyBorder="1" applyAlignment="1">
      <alignment vertical="center" wrapText="1"/>
    </xf>
    <xf numFmtId="0" fontId="20" fillId="15" borderId="9" xfId="0" applyFont="1" applyFill="1" applyBorder="1" applyAlignment="1">
      <alignment horizontal="left" vertical="top" wrapText="1"/>
    </xf>
    <xf numFmtId="0" fontId="7" fillId="3" borderId="5" xfId="0" applyFont="1" applyFill="1" applyBorder="1" applyAlignment="1">
      <alignment horizontal="left" vertical="center"/>
    </xf>
    <xf numFmtId="0" fontId="11" fillId="0" borderId="12" xfId="0" applyFont="1" applyBorder="1" applyAlignment="1">
      <alignment vertical="top"/>
    </xf>
    <xf numFmtId="0" fontId="7" fillId="3" borderId="12" xfId="0" applyFont="1" applyFill="1" applyBorder="1" applyAlignment="1">
      <alignment horizontal="left" vertical="center"/>
    </xf>
    <xf numFmtId="0" fontId="20" fillId="15" borderId="12" xfId="0" applyFont="1" applyFill="1" applyBorder="1" applyAlignment="1">
      <alignment horizontal="left" vertical="top" wrapText="1"/>
    </xf>
    <xf numFmtId="0" fontId="8" fillId="3" borderId="12" xfId="1" applyFont="1" applyFill="1" applyBorder="1" applyAlignment="1">
      <alignment vertical="top" wrapText="1"/>
    </xf>
    <xf numFmtId="0" fontId="33" fillId="20" borderId="12" xfId="1" applyFont="1" applyFill="1" applyBorder="1" applyAlignment="1">
      <alignment horizontal="center" vertical="top"/>
    </xf>
    <xf numFmtId="0" fontId="10" fillId="3" borderId="9" xfId="0" applyFont="1" applyFill="1" applyBorder="1" applyAlignment="1">
      <alignment vertical="center" wrapText="1"/>
    </xf>
    <xf numFmtId="0" fontId="26" fillId="15" borderId="9" xfId="0" applyFont="1" applyFill="1" applyBorder="1" applyAlignment="1">
      <alignment horizontal="left" vertical="top" wrapText="1"/>
    </xf>
    <xf numFmtId="0" fontId="21" fillId="0" borderId="9" xfId="0" applyFont="1" applyBorder="1" applyAlignment="1">
      <alignment horizontal="left" vertical="top" wrapText="1"/>
    </xf>
    <xf numFmtId="0" fontId="10" fillId="44" borderId="5" xfId="1" applyFont="1" applyFill="1" applyBorder="1" applyAlignment="1">
      <alignment vertical="center" wrapText="1"/>
    </xf>
    <xf numFmtId="0" fontId="7" fillId="3" borderId="5" xfId="1" applyFont="1" applyFill="1" applyBorder="1" applyAlignment="1">
      <alignment wrapText="1"/>
    </xf>
    <xf numFmtId="0" fontId="11" fillId="11" borderId="5" xfId="1" applyFont="1" applyFill="1" applyBorder="1" applyAlignment="1">
      <alignment vertical="top" wrapText="1"/>
    </xf>
    <xf numFmtId="0" fontId="11" fillId="0" borderId="9" xfId="1" applyFont="1" applyAlignment="1">
      <alignment vertical="center"/>
    </xf>
    <xf numFmtId="0" fontId="39" fillId="20" borderId="12" xfId="0" applyFont="1" applyFill="1" applyBorder="1" applyAlignment="1">
      <alignment horizontal="center"/>
    </xf>
    <xf numFmtId="0" fontId="11" fillId="20" borderId="25" xfId="1" applyFont="1" applyFill="1" applyBorder="1" applyAlignment="1">
      <alignment horizontal="left" vertical="top"/>
    </xf>
    <xf numFmtId="0" fontId="33" fillId="20" borderId="36" xfId="1" applyFont="1" applyFill="1" applyBorder="1" applyAlignment="1">
      <alignment horizontal="center"/>
    </xf>
    <xf numFmtId="0" fontId="33" fillId="20" borderId="37" xfId="1" applyFont="1" applyFill="1" applyBorder="1" applyAlignment="1">
      <alignment horizontal="center" vertical="center"/>
    </xf>
    <xf numFmtId="9" fontId="33" fillId="20" borderId="38" xfId="1" applyNumberFormat="1" applyFont="1" applyFill="1" applyBorder="1" applyAlignment="1">
      <alignment horizontal="center" vertical="center" wrapText="1"/>
    </xf>
    <xf numFmtId="0" fontId="17" fillId="4" borderId="9" xfId="0" applyFont="1" applyFill="1" applyBorder="1" applyAlignment="1">
      <alignment vertical="top" wrapText="1"/>
    </xf>
    <xf numFmtId="0" fontId="11" fillId="0" borderId="9" xfId="0" applyFont="1" applyBorder="1" applyAlignment="1">
      <alignment wrapText="1"/>
    </xf>
    <xf numFmtId="0" fontId="14" fillId="3" borderId="9" xfId="0" applyFont="1" applyFill="1" applyBorder="1" applyAlignment="1">
      <alignment wrapText="1"/>
    </xf>
    <xf numFmtId="9" fontId="19" fillId="47" borderId="18" xfId="1" applyNumberFormat="1" applyFont="1" applyFill="1" applyBorder="1" applyAlignment="1">
      <alignment horizontal="center"/>
    </xf>
    <xf numFmtId="0" fontId="30" fillId="48" borderId="9" xfId="1" applyFont="1" applyFill="1" applyAlignment="1">
      <alignment horizontal="center" vertical="center" wrapText="1"/>
    </xf>
    <xf numFmtId="165" fontId="30" fillId="48" borderId="9" xfId="1" applyNumberFormat="1" applyFont="1" applyFill="1" applyAlignment="1">
      <alignment horizontal="center" vertical="center"/>
    </xf>
    <xf numFmtId="9" fontId="29" fillId="20" borderId="17" xfId="1" applyNumberFormat="1" applyFill="1" applyBorder="1" applyAlignment="1">
      <alignment horizontal="center"/>
    </xf>
    <xf numFmtId="9" fontId="29" fillId="20" borderId="18" xfId="1" applyNumberFormat="1" applyFill="1" applyBorder="1" applyAlignment="1">
      <alignment horizontal="center"/>
    </xf>
    <xf numFmtId="0" fontId="29" fillId="27" borderId="17" xfId="1" applyFill="1" applyBorder="1" applyAlignment="1">
      <alignment horizontal="center"/>
    </xf>
    <xf numFmtId="1" fontId="40" fillId="27" borderId="17" xfId="1" applyNumberFormat="1" applyFont="1" applyFill="1" applyBorder="1" applyAlignment="1">
      <alignment horizontal="center"/>
    </xf>
    <xf numFmtId="9" fontId="30" fillId="20" borderId="42" xfId="0" applyNumberFormat="1" applyFont="1" applyFill="1" applyBorder="1" applyAlignment="1">
      <alignment horizontal="center" vertical="center"/>
    </xf>
    <xf numFmtId="9" fontId="30" fillId="46" borderId="42" xfId="0" applyNumberFormat="1" applyFont="1" applyFill="1" applyBorder="1" applyAlignment="1">
      <alignment horizontal="center" vertical="center"/>
    </xf>
    <xf numFmtId="0" fontId="30" fillId="0" borderId="41" xfId="0" applyFont="1" applyBorder="1" applyAlignment="1">
      <alignment horizontal="center" vertical="center"/>
    </xf>
    <xf numFmtId="1" fontId="30" fillId="27" borderId="44" xfId="0" applyNumberFormat="1" applyFont="1" applyFill="1" applyBorder="1" applyAlignment="1">
      <alignment horizontal="center" vertical="center"/>
    </xf>
    <xf numFmtId="1" fontId="30" fillId="27" borderId="42" xfId="0" applyNumberFormat="1" applyFont="1" applyFill="1" applyBorder="1" applyAlignment="1">
      <alignment horizontal="center" vertical="center"/>
    </xf>
    <xf numFmtId="1" fontId="40" fillId="27" borderId="43" xfId="0" applyNumberFormat="1" applyFont="1" applyFill="1" applyBorder="1" applyAlignment="1">
      <alignment horizontal="center" vertical="center"/>
    </xf>
    <xf numFmtId="0" fontId="29" fillId="0" borderId="9" xfId="1" applyAlignment="1">
      <alignment horizontal="center" vertical="center"/>
    </xf>
    <xf numFmtId="0" fontId="29" fillId="20" borderId="9" xfId="1" applyFill="1"/>
    <xf numFmtId="0" fontId="32" fillId="49" borderId="39" xfId="1" applyFont="1" applyFill="1" applyBorder="1" applyAlignment="1">
      <alignment horizontal="center" vertical="center"/>
    </xf>
    <xf numFmtId="0" fontId="32" fillId="49" borderId="39" xfId="1" applyFont="1" applyFill="1" applyBorder="1" applyAlignment="1">
      <alignment horizontal="center" vertical="center" wrapText="1"/>
    </xf>
    <xf numFmtId="0" fontId="32" fillId="49" borderId="40" xfId="1" applyFont="1" applyFill="1" applyBorder="1" applyAlignment="1">
      <alignment horizontal="center" vertical="center" wrapText="1"/>
    </xf>
    <xf numFmtId="0" fontId="10" fillId="3" borderId="23" xfId="1" applyFont="1" applyFill="1" applyBorder="1" applyAlignment="1">
      <alignment vertical="top"/>
    </xf>
    <xf numFmtId="0" fontId="59" fillId="0" borderId="0" xfId="0" applyFont="1" applyAlignment="1">
      <alignment vertical="center" wrapText="1"/>
    </xf>
    <xf numFmtId="0" fontId="24" fillId="0" borderId="0" xfId="0" applyFont="1" applyAlignment="1">
      <alignment vertical="center" wrapText="1"/>
    </xf>
    <xf numFmtId="0" fontId="24" fillId="0" borderId="0" xfId="0" applyFont="1" applyAlignment="1">
      <alignment horizontal="left" vertical="center" wrapText="1" indent="1"/>
    </xf>
    <xf numFmtId="0" fontId="60" fillId="0" borderId="0" xfId="0" applyFont="1" applyAlignment="1">
      <alignment vertical="center" wrapText="1"/>
    </xf>
    <xf numFmtId="0" fontId="62" fillId="0" borderId="0" xfId="0" applyFont="1" applyAlignment="1">
      <alignment vertical="center" wrapText="1"/>
    </xf>
    <xf numFmtId="0" fontId="63" fillId="0" borderId="0" xfId="0" applyFont="1" applyAlignment="1">
      <alignment vertical="center" wrapText="1"/>
    </xf>
    <xf numFmtId="0" fontId="23" fillId="0" borderId="9" xfId="2" applyAlignment="1">
      <alignment vertical="center" wrapText="1"/>
    </xf>
    <xf numFmtId="0" fontId="0" fillId="0" borderId="0" xfId="0" applyAlignment="1">
      <alignment wrapText="1"/>
    </xf>
    <xf numFmtId="0" fontId="60" fillId="0" borderId="0" xfId="0" applyFont="1" applyAlignment="1">
      <alignment wrapText="1"/>
    </xf>
    <xf numFmtId="0" fontId="61" fillId="0" borderId="0" xfId="0" applyFont="1" applyAlignment="1">
      <alignment wrapText="1"/>
    </xf>
    <xf numFmtId="0" fontId="62" fillId="0" borderId="0" xfId="0" applyFont="1" applyAlignment="1">
      <alignment wrapText="1"/>
    </xf>
    <xf numFmtId="0" fontId="24" fillId="0" borderId="0" xfId="0" applyFont="1" applyAlignment="1">
      <alignment wrapText="1"/>
    </xf>
    <xf numFmtId="164" fontId="22" fillId="0" borderId="9" xfId="1" applyNumberFormat="1" applyFont="1" applyAlignment="1">
      <alignment wrapText="1"/>
    </xf>
    <xf numFmtId="0" fontId="27" fillId="0" borderId="9" xfId="3" applyFont="1" applyFill="1" applyBorder="1"/>
    <xf numFmtId="164" fontId="22" fillId="0" borderId="9" xfId="1" applyNumberFormat="1" applyFont="1" applyAlignment="1">
      <alignment horizontal="left" vertical="center"/>
    </xf>
    <xf numFmtId="0" fontId="22" fillId="0" borderId="9" xfId="1" applyFont="1" applyAlignment="1">
      <alignment vertical="center"/>
    </xf>
    <xf numFmtId="164" fontId="22" fillId="0" borderId="9" xfId="1" applyNumberFormat="1" applyFont="1" applyAlignment="1">
      <alignment vertical="center"/>
    </xf>
    <xf numFmtId="0" fontId="24" fillId="0" borderId="9" xfId="1" applyFont="1" applyAlignment="1">
      <alignment vertical="center" wrapText="1"/>
    </xf>
    <xf numFmtId="0" fontId="13" fillId="51" borderId="16" xfId="1" applyFont="1" applyFill="1" applyBorder="1" applyAlignment="1">
      <alignment vertical="top" wrapText="1"/>
    </xf>
    <xf numFmtId="0" fontId="13" fillId="51" borderId="12" xfId="1" applyFont="1" applyFill="1" applyBorder="1" applyAlignment="1">
      <alignment vertical="top" wrapText="1"/>
    </xf>
    <xf numFmtId="0" fontId="13" fillId="52" borderId="6" xfId="1" applyFont="1" applyFill="1" applyBorder="1" applyAlignment="1">
      <alignment vertical="top" wrapText="1"/>
    </xf>
    <xf numFmtId="0" fontId="13" fillId="52" borderId="3" xfId="1" applyFont="1" applyFill="1" applyBorder="1" applyAlignment="1">
      <alignment vertical="top" wrapText="1"/>
    </xf>
    <xf numFmtId="0" fontId="11" fillId="53" borderId="3" xfId="1" applyFont="1" applyFill="1" applyBorder="1" applyAlignment="1">
      <alignment vertical="top" wrapText="1"/>
    </xf>
    <xf numFmtId="0" fontId="11" fillId="54" borderId="3" xfId="1" applyFont="1" applyFill="1" applyBorder="1" applyAlignment="1">
      <alignment vertical="top" wrapText="1"/>
    </xf>
    <xf numFmtId="0" fontId="11" fillId="55" borderId="3" xfId="1" applyFont="1" applyFill="1" applyBorder="1" applyAlignment="1">
      <alignment vertical="top"/>
    </xf>
    <xf numFmtId="0" fontId="11" fillId="55" borderId="5" xfId="1" applyFont="1" applyFill="1" applyBorder="1" applyAlignment="1">
      <alignment vertical="top" wrapText="1"/>
    </xf>
    <xf numFmtId="0" fontId="25" fillId="50" borderId="5" xfId="1" applyFont="1" applyFill="1" applyBorder="1" applyAlignment="1">
      <alignment vertical="top" wrapText="1"/>
    </xf>
    <xf numFmtId="0" fontId="13" fillId="57" borderId="16" xfId="1" applyFont="1" applyFill="1" applyBorder="1" applyAlignment="1">
      <alignment vertical="top" wrapText="1"/>
    </xf>
    <xf numFmtId="0" fontId="13" fillId="57" borderId="12" xfId="1" applyFont="1" applyFill="1" applyBorder="1" applyAlignment="1">
      <alignment vertical="top" wrapText="1"/>
    </xf>
    <xf numFmtId="0" fontId="13" fillId="58" borderId="6" xfId="1" applyFont="1" applyFill="1" applyBorder="1" applyAlignment="1">
      <alignment vertical="top" wrapText="1"/>
    </xf>
    <xf numFmtId="0" fontId="13" fillId="58" borderId="3" xfId="1" applyFont="1" applyFill="1" applyBorder="1" applyAlignment="1">
      <alignment vertical="top" wrapText="1"/>
    </xf>
    <xf numFmtId="0" fontId="11" fillId="59" borderId="3" xfId="1" applyFont="1" applyFill="1" applyBorder="1" applyAlignment="1">
      <alignment vertical="top" wrapText="1"/>
    </xf>
    <xf numFmtId="0" fontId="11" fillId="60" borderId="3" xfId="1" applyFont="1" applyFill="1" applyBorder="1" applyAlignment="1">
      <alignment vertical="top" wrapText="1"/>
    </xf>
    <xf numFmtId="0" fontId="11" fillId="61" borderId="3" xfId="1" applyFont="1" applyFill="1" applyBorder="1" applyAlignment="1">
      <alignment vertical="top"/>
    </xf>
    <xf numFmtId="0" fontId="11" fillId="61" borderId="5" xfId="1" applyFont="1" applyFill="1" applyBorder="1" applyAlignment="1">
      <alignment vertical="top" wrapText="1"/>
    </xf>
    <xf numFmtId="0" fontId="25" fillId="62" borderId="3" xfId="0" applyFont="1" applyFill="1" applyBorder="1" applyAlignment="1">
      <alignment horizontal="left" vertical="top" wrapText="1"/>
    </xf>
    <xf numFmtId="0" fontId="25" fillId="62" borderId="3" xfId="0" applyFont="1" applyFill="1" applyBorder="1" applyAlignment="1">
      <alignment horizontal="left" wrapText="1"/>
    </xf>
    <xf numFmtId="0" fontId="25" fillId="56" borderId="5" xfId="1" applyFont="1" applyFill="1" applyBorder="1" applyAlignment="1">
      <alignment vertical="top" wrapText="1"/>
    </xf>
    <xf numFmtId="0" fontId="65" fillId="57" borderId="16" xfId="1" applyFont="1" applyFill="1" applyBorder="1" applyAlignment="1">
      <alignment vertical="top" wrapText="1"/>
    </xf>
    <xf numFmtId="0" fontId="65" fillId="57" borderId="12" xfId="1" applyFont="1" applyFill="1" applyBorder="1" applyAlignment="1">
      <alignment vertical="top" wrapText="1"/>
    </xf>
    <xf numFmtId="0" fontId="65" fillId="58" borderId="6" xfId="1" applyFont="1" applyFill="1" applyBorder="1" applyAlignment="1">
      <alignment vertical="top" wrapText="1"/>
    </xf>
    <xf numFmtId="0" fontId="65" fillId="58" borderId="3" xfId="1" applyFont="1" applyFill="1" applyBorder="1" applyAlignment="1">
      <alignment vertical="top" wrapText="1"/>
    </xf>
    <xf numFmtId="0" fontId="28" fillId="59" borderId="3" xfId="1" applyFont="1" applyFill="1" applyBorder="1" applyAlignment="1">
      <alignment vertical="top" wrapText="1"/>
    </xf>
    <xf numFmtId="0" fontId="28" fillId="60" borderId="3" xfId="1" applyFont="1" applyFill="1" applyBorder="1" applyAlignment="1">
      <alignment vertical="top" wrapText="1"/>
    </xf>
    <xf numFmtId="0" fontId="28" fillId="61" borderId="3" xfId="1" applyFont="1" applyFill="1" applyBorder="1" applyAlignment="1">
      <alignment vertical="top"/>
    </xf>
    <xf numFmtId="0" fontId="28" fillId="61" borderId="5" xfId="1" applyFont="1" applyFill="1" applyBorder="1" applyAlignment="1">
      <alignment vertical="top" wrapText="1"/>
    </xf>
    <xf numFmtId="0" fontId="25" fillId="56" borderId="3" xfId="0" applyFont="1" applyFill="1" applyBorder="1" applyAlignment="1">
      <alignment vertical="top" wrapText="1"/>
    </xf>
    <xf numFmtId="0" fontId="66" fillId="56" borderId="3" xfId="0" applyFont="1" applyFill="1" applyBorder="1" applyAlignment="1">
      <alignment vertical="top" wrapText="1"/>
    </xf>
    <xf numFmtId="0" fontId="28" fillId="56" borderId="3" xfId="0" applyFont="1" applyFill="1" applyBorder="1" applyAlignment="1">
      <alignment vertical="top"/>
    </xf>
    <xf numFmtId="0" fontId="28" fillId="56" borderId="5" xfId="0" applyFont="1" applyFill="1" applyBorder="1" applyAlignment="1">
      <alignment vertical="top"/>
    </xf>
    <xf numFmtId="0" fontId="28" fillId="56" borderId="12" xfId="0" applyFont="1" applyFill="1" applyBorder="1" applyAlignment="1">
      <alignment vertical="top"/>
    </xf>
    <xf numFmtId="0" fontId="25" fillId="56" borderId="16" xfId="1" applyFont="1" applyFill="1" applyBorder="1" applyAlignment="1">
      <alignment vertical="top" wrapText="1"/>
    </xf>
    <xf numFmtId="0" fontId="25" fillId="56" borderId="12" xfId="1" applyFont="1" applyFill="1" applyBorder="1" applyAlignment="1">
      <alignment vertical="top" wrapText="1"/>
    </xf>
    <xf numFmtId="0" fontId="28" fillId="56" borderId="7" xfId="1" applyFont="1" applyFill="1" applyBorder="1" applyAlignment="1">
      <alignment vertical="top" wrapText="1"/>
    </xf>
    <xf numFmtId="0" fontId="28" fillId="56" borderId="23" xfId="1" applyFont="1" applyFill="1" applyBorder="1" applyAlignment="1">
      <alignment vertical="top" wrapText="1"/>
    </xf>
    <xf numFmtId="0" fontId="28" fillId="56" borderId="12" xfId="1" applyFont="1" applyFill="1" applyBorder="1" applyAlignment="1">
      <alignment vertical="top" wrapText="1"/>
    </xf>
    <xf numFmtId="0" fontId="25" fillId="63" borderId="12" xfId="1" applyFont="1" applyFill="1" applyBorder="1" applyAlignment="1">
      <alignment vertical="top" wrapText="1"/>
    </xf>
    <xf numFmtId="0" fontId="25" fillId="63" borderId="9" xfId="1" applyFont="1" applyFill="1" applyAlignment="1">
      <alignment vertical="top" wrapText="1"/>
    </xf>
    <xf numFmtId="0" fontId="28" fillId="63" borderId="7" xfId="1" applyFont="1" applyFill="1" applyBorder="1" applyAlignment="1">
      <alignment vertical="top" wrapText="1"/>
    </xf>
    <xf numFmtId="0" fontId="28" fillId="63" borderId="23" xfId="1" applyFont="1" applyFill="1" applyBorder="1" applyAlignment="1">
      <alignment vertical="top" wrapText="1"/>
    </xf>
    <xf numFmtId="0" fontId="25" fillId="56" borderId="9" xfId="1" applyFont="1" applyFill="1" applyAlignment="1">
      <alignment vertical="top" wrapText="1"/>
    </xf>
    <xf numFmtId="0" fontId="25" fillId="56" borderId="3" xfId="1" applyFont="1" applyFill="1" applyBorder="1" applyAlignment="1">
      <alignment vertical="top" wrapText="1"/>
    </xf>
    <xf numFmtId="0" fontId="25" fillId="56" borderId="9" xfId="1" applyFont="1" applyFill="1" applyAlignment="1">
      <alignment wrapText="1"/>
    </xf>
    <xf numFmtId="0" fontId="25" fillId="57" borderId="5" xfId="1" applyFont="1" applyFill="1" applyBorder="1" applyAlignment="1">
      <alignment vertical="top" wrapText="1"/>
    </xf>
    <xf numFmtId="0" fontId="25" fillId="57" borderId="16" xfId="1" applyFont="1" applyFill="1" applyBorder="1" applyAlignment="1">
      <alignment vertical="top" wrapText="1"/>
    </xf>
    <xf numFmtId="0" fontId="25" fillId="57" borderId="12" xfId="1" applyFont="1" applyFill="1" applyBorder="1" applyAlignment="1">
      <alignment vertical="top" wrapText="1"/>
    </xf>
    <xf numFmtId="0" fontId="28" fillId="57" borderId="6" xfId="1" applyFont="1" applyFill="1" applyBorder="1" applyAlignment="1">
      <alignment vertical="top" wrapText="1"/>
    </xf>
    <xf numFmtId="0" fontId="28" fillId="57" borderId="3" xfId="1" applyFont="1" applyFill="1" applyBorder="1" applyAlignment="1">
      <alignment vertical="top" wrapText="1"/>
    </xf>
    <xf numFmtId="0" fontId="28" fillId="57" borderId="5" xfId="1" applyFont="1" applyFill="1" applyBorder="1" applyAlignment="1">
      <alignment vertical="top" wrapText="1"/>
    </xf>
    <xf numFmtId="0" fontId="28" fillId="64" borderId="3" xfId="1" applyFont="1" applyFill="1" applyBorder="1" applyAlignment="1">
      <alignment vertical="top" wrapText="1"/>
    </xf>
    <xf numFmtId="0" fontId="65" fillId="65" borderId="3" xfId="1" applyFont="1" applyFill="1" applyBorder="1" applyAlignment="1">
      <alignment vertical="top" wrapText="1"/>
    </xf>
    <xf numFmtId="0" fontId="65" fillId="65" borderId="5" xfId="1" applyFont="1" applyFill="1" applyBorder="1" applyAlignment="1">
      <alignment vertical="top" wrapText="1"/>
    </xf>
    <xf numFmtId="0" fontId="28" fillId="56" borderId="22" xfId="1" applyFont="1" applyFill="1" applyBorder="1" applyAlignment="1">
      <alignment vertical="top" wrapText="1"/>
    </xf>
    <xf numFmtId="0" fontId="25" fillId="56" borderId="6" xfId="1" applyFont="1" applyFill="1" applyBorder="1" applyAlignment="1">
      <alignment vertical="top" wrapText="1"/>
    </xf>
    <xf numFmtId="0" fontId="28" fillId="56" borderId="3" xfId="1" applyFont="1" applyFill="1" applyBorder="1" applyAlignment="1">
      <alignment vertical="top" wrapText="1"/>
    </xf>
    <xf numFmtId="0" fontId="28" fillId="56" borderId="5" xfId="1" applyFont="1" applyFill="1" applyBorder="1" applyAlignment="1">
      <alignment vertical="top" wrapText="1"/>
    </xf>
    <xf numFmtId="0" fontId="65" fillId="56" borderId="3" xfId="1" applyFont="1" applyFill="1" applyBorder="1" applyAlignment="1">
      <alignment vertical="top" wrapText="1"/>
    </xf>
    <xf numFmtId="0" fontId="65" fillId="56" borderId="5" xfId="1" applyFont="1" applyFill="1" applyBorder="1" applyAlignment="1">
      <alignment vertical="top" wrapText="1"/>
    </xf>
    <xf numFmtId="0" fontId="65" fillId="64" borderId="3" xfId="1" applyFont="1" applyFill="1" applyBorder="1" applyAlignment="1">
      <alignment vertical="top" wrapText="1"/>
    </xf>
    <xf numFmtId="0" fontId="65" fillId="60" borderId="3" xfId="1" applyFont="1" applyFill="1" applyBorder="1" applyAlignment="1">
      <alignment vertical="top" wrapText="1"/>
    </xf>
    <xf numFmtId="0" fontId="25" fillId="56" borderId="23" xfId="1" applyFont="1" applyFill="1" applyBorder="1" applyAlignment="1">
      <alignment vertical="top" wrapText="1"/>
    </xf>
    <xf numFmtId="0" fontId="25" fillId="56" borderId="15" xfId="1" applyFont="1" applyFill="1" applyBorder="1" applyAlignment="1">
      <alignment vertical="top" wrapText="1"/>
    </xf>
    <xf numFmtId="0" fontId="25" fillId="56" borderId="7" xfId="1" applyFont="1" applyFill="1" applyBorder="1" applyAlignment="1">
      <alignment vertical="top" wrapText="1"/>
    </xf>
    <xf numFmtId="0" fontId="13" fillId="0" borderId="12" xfId="1" applyFont="1" applyBorder="1" applyAlignment="1">
      <alignment wrapText="1"/>
    </xf>
    <xf numFmtId="164" fontId="1" fillId="0" borderId="9" xfId="1" applyNumberFormat="1" applyFont="1" applyAlignment="1">
      <alignment horizontal="left" vertical="center"/>
    </xf>
    <xf numFmtId="0" fontId="1" fillId="0" borderId="9" xfId="1" applyFont="1" applyAlignment="1">
      <alignment vertical="center"/>
    </xf>
    <xf numFmtId="0" fontId="13" fillId="66" borderId="16" xfId="1" applyFont="1" applyFill="1" applyBorder="1" applyAlignment="1">
      <alignment vertical="top" wrapText="1"/>
    </xf>
    <xf numFmtId="0" fontId="13" fillId="66" borderId="12" xfId="1" applyFont="1" applyFill="1" applyBorder="1" applyAlignment="1">
      <alignment vertical="top" wrapText="1"/>
    </xf>
    <xf numFmtId="0" fontId="13" fillId="67" borderId="6" xfId="1" applyFont="1" applyFill="1" applyBorder="1" applyAlignment="1">
      <alignment vertical="top" wrapText="1"/>
    </xf>
    <xf numFmtId="0" fontId="13" fillId="67" borderId="3" xfId="1" applyFont="1" applyFill="1" applyBorder="1" applyAlignment="1">
      <alignment vertical="top" wrapText="1"/>
    </xf>
    <xf numFmtId="0" fontId="11" fillId="68" borderId="3" xfId="1" applyFont="1" applyFill="1" applyBorder="1" applyAlignment="1">
      <alignment vertical="top" wrapText="1"/>
    </xf>
    <xf numFmtId="0" fontId="11" fillId="69" borderId="3" xfId="1" applyFont="1" applyFill="1" applyBorder="1" applyAlignment="1">
      <alignment vertical="top" wrapText="1"/>
    </xf>
    <xf numFmtId="0" fontId="11" fillId="70" borderId="3" xfId="1" applyFont="1" applyFill="1" applyBorder="1" applyAlignment="1">
      <alignment vertical="top"/>
    </xf>
    <xf numFmtId="0" fontId="11" fillId="70" borderId="5" xfId="1" applyFont="1" applyFill="1" applyBorder="1" applyAlignment="1">
      <alignment vertical="top" wrapText="1"/>
    </xf>
  </cellXfs>
  <cellStyles count="4">
    <cellStyle name="Hyperlink" xfId="3" builtinId="8"/>
    <cellStyle name="Hyperlink 2" xfId="2" xr:uid="{CBBBDDF4-E3B4-A646-B3C8-945FAB2DE044}"/>
    <cellStyle name="Normal" xfId="0" builtinId="0"/>
    <cellStyle name="Normal 2" xfId="1" xr:uid="{CA1E2867-AC03-8E46-8E82-EB6A232EF401}"/>
  </cellStyles>
  <dxfs count="77">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patternType="solid">
          <fgColor rgb="FFB7E1CD"/>
          <bgColor rgb="FFB7E1CD"/>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ill>
        <patternFill>
          <bgColor theme="0" tint="-0.24994659260841701"/>
        </patternFill>
      </fill>
    </dxf>
    <dxf>
      <fill>
        <patternFill>
          <bgColor theme="0" tint="-0.24994659260841701"/>
        </patternFill>
      </fill>
    </dxf>
    <dxf>
      <fill>
        <patternFill>
          <bgColor theme="0" tint="-0.24994659260841701"/>
        </patternFill>
      </fill>
    </dxf>
    <dxf>
      <fill>
        <patternFill patternType="solid">
          <fgColor theme="0" tint="-0.14996795556505021"/>
          <bgColor theme="0" tint="-0.24994659260841701"/>
        </patternFill>
      </fill>
    </dxf>
    <dxf>
      <fill>
        <patternFill>
          <bgColor rgb="FFFFFF00"/>
        </patternFill>
      </fill>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medium">
          <color indexed="64"/>
        </right>
        <top style="medium">
          <color indexed="64"/>
        </top>
        <bottom/>
      </border>
      <protection locked="1" hidden="0"/>
    </dxf>
    <dxf>
      <font>
        <b/>
        <i val="0"/>
        <strike val="0"/>
        <condense val="0"/>
        <extend val="0"/>
        <outline val="0"/>
        <shadow val="0"/>
        <u val="none"/>
        <vertAlign val="baseline"/>
        <sz val="12"/>
        <color rgb="FF000000"/>
        <name val="Arial"/>
        <family val="2"/>
        <scheme val="minor"/>
      </font>
      <numFmt numFmtId="1" formatCode="0"/>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 formatCode="0"/>
      <fill>
        <patternFill patternType="solid">
          <fgColor indexed="64"/>
          <bgColor theme="4" tint="0.59999389629810485"/>
        </patternFill>
      </fill>
      <alignment horizontal="center" vertical="center" textRotation="0" wrapText="0" indent="0" justifyLastLine="0" shrinkToFit="0" readingOrder="0"/>
      <border diagonalUp="0" diagonalDown="0" outline="0">
        <left/>
        <right style="thin">
          <color indexed="64"/>
        </right>
        <top style="medium">
          <color indexed="64"/>
        </top>
        <bottom/>
      </border>
      <protection locked="1" hidden="0"/>
    </dxf>
    <dxf>
      <fill>
        <patternFill patternType="solid">
          <fgColor indexed="64"/>
          <bgColor theme="4" tint="0.59999389629810485"/>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top style="thin">
          <color auto="1"/>
        </top>
        <bottom style="thin">
          <color auto="1"/>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theme="9" tint="0.79998168889431442"/>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numFmt numFmtId="13" formatCode="0%"/>
      <fill>
        <patternFill patternType="solid">
          <fgColor indexed="64"/>
          <bgColor theme="9" tint="0.79998168889431442"/>
        </patternFill>
      </fill>
      <alignment horizontal="center" vertical="bottom" textRotation="0" wrapText="0" indent="0" justifyLastLine="0" shrinkToFit="0" readingOrder="0"/>
      <border diagonalUp="0" diagonalDown="0">
        <left style="thin">
          <color auto="1"/>
        </left>
        <right style="thin">
          <color auto="1"/>
        </right>
        <top style="thin">
          <color auto="1"/>
        </top>
        <bottom/>
        <vertical/>
        <horizontal/>
      </border>
    </dxf>
    <dxf>
      <font>
        <b/>
        <i val="0"/>
        <strike val="0"/>
        <condense val="0"/>
        <extend val="0"/>
        <outline val="0"/>
        <shadow val="0"/>
        <u val="none"/>
        <vertAlign val="baseline"/>
        <sz val="10"/>
        <color rgb="FF000000"/>
        <name val="Arial"/>
        <family val="2"/>
        <scheme val="minor"/>
      </font>
      <numFmt numFmtId="13" formatCode="0%"/>
      <fill>
        <patternFill patternType="solid">
          <fgColor indexed="64"/>
          <bgColor rgb="FFFFFF00"/>
        </patternFill>
      </fill>
      <alignment horizontal="center" vertical="center" textRotation="0" wrapText="0" indent="0" justifyLastLine="0" shrinkToFit="0" readingOrder="0"/>
      <border diagonalUp="0" diagonalDown="0" outline="0">
        <left style="thin">
          <color indexed="64"/>
        </left>
        <right style="thin">
          <color indexed="64"/>
        </right>
        <top style="medium">
          <color indexed="64"/>
        </top>
        <bottom/>
      </border>
      <protection locked="1" hidden="0"/>
    </dxf>
    <dxf>
      <font>
        <b val="0"/>
        <i val="0"/>
        <strike val="0"/>
        <condense val="0"/>
        <extend val="0"/>
        <outline val="0"/>
        <shadow val="0"/>
        <u val="none"/>
        <vertAlign val="baseline"/>
        <sz val="10"/>
        <color theme="1"/>
        <name val="Arial"/>
        <family val="2"/>
        <scheme val="minor"/>
      </font>
      <numFmt numFmtId="13" formatCode="0%"/>
      <fill>
        <patternFill patternType="solid">
          <fgColor theme="4" tint="0.79998168889431442"/>
          <bgColor rgb="FFFFFF00"/>
        </patternFill>
      </fill>
      <alignment horizontal="center" vertical="bottom" textRotation="0" wrapText="0" indent="0" justifyLastLine="0" shrinkToFit="0" readingOrder="0"/>
      <border diagonalUp="0" diagonalDown="0">
        <left style="thin">
          <color auto="1"/>
        </left>
        <right/>
        <top style="thin">
          <color auto="1"/>
        </top>
        <bottom/>
        <vertical/>
        <horizontal/>
      </border>
    </dxf>
    <dxf>
      <font>
        <b/>
        <i val="0"/>
        <strike val="0"/>
        <condense val="0"/>
        <extend val="0"/>
        <outline val="0"/>
        <shadow val="0"/>
        <u val="none"/>
        <vertAlign val="baseline"/>
        <sz val="10"/>
        <color rgb="FF000000"/>
        <name val="Arial"/>
        <family val="2"/>
        <scheme val="minor"/>
      </font>
      <numFmt numFmtId="0" formatCode="General"/>
      <fill>
        <patternFill patternType="none">
          <fgColor indexed="64"/>
          <bgColor indexed="65"/>
        </patternFill>
      </fill>
      <alignment horizontal="center" vertical="center" textRotation="0" wrapText="0" indent="0" justifyLastLine="0" shrinkToFit="0" readingOrder="0"/>
      <border diagonalUp="0" diagonalDown="0" outline="0">
        <left style="medium">
          <color indexed="64"/>
        </left>
        <right style="thin">
          <color indexed="64"/>
        </right>
        <top style="medium">
          <color indexed="64"/>
        </top>
        <bottom/>
      </border>
      <protection locked="1" hidden="0"/>
    </dxf>
    <dxf>
      <border outline="0">
        <top style="medium">
          <color indexed="64"/>
        </top>
      </border>
    </dxf>
    <dxf>
      <alignment horizontal="center" vertical="center" textRotation="0" wrapText="0" indent="0" justifyLastLine="0" shrinkToFit="0" readingOrder="0"/>
    </dxf>
    <dxf>
      <border outline="0">
        <top style="thin">
          <color auto="1"/>
        </top>
        <bottom style="medium">
          <color indexed="64"/>
        </bottom>
      </border>
    </dxf>
    <dxf>
      <font>
        <b/>
        <i val="0"/>
        <strike val="0"/>
        <condense val="0"/>
        <extend val="0"/>
        <outline val="0"/>
        <shadow val="0"/>
        <u val="none"/>
        <vertAlign val="baseline"/>
        <sz val="10"/>
        <color theme="1"/>
        <name val="Arial"/>
        <family val="2"/>
        <scheme val="minor"/>
      </font>
      <fill>
        <patternFill patternType="solid">
          <fgColor theme="4"/>
          <bgColor theme="4" tint="0.39997558519241921"/>
        </patternFill>
      </fill>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customschemas.google.com/relationships/workbookmetadata" Target="meta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Tally'!$B$10</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1</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742676"/>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10</xdr:row>
      <xdr:rowOff>40698</xdr:rowOff>
    </xdr:from>
    <xdr:to>
      <xdr:col>7</xdr:col>
      <xdr:colOff>476250</xdr:colOff>
      <xdr:row>11</xdr:row>
      <xdr:rowOff>122672</xdr:rowOff>
    </xdr:to>
    <xdr:grpSp>
      <xdr:nvGrpSpPr>
        <xdr:cNvPr id="14" name="Group 13" descr="Data visualization of above tabular information showing &quot;Single Score percentage of optimize proof points">
          <a:extLst>
            <a:ext uri="{FF2B5EF4-FFF2-40B4-BE49-F238E27FC236}">
              <a16:creationId xmlns:a16="http://schemas.microsoft.com/office/drawing/2014/main" id="{E890D253-0E0B-384D-8879-3DEBAAE04369}"/>
            </a:ext>
          </a:extLst>
        </xdr:cNvPr>
        <xdr:cNvGrpSpPr/>
      </xdr:nvGrpSpPr>
      <xdr:grpSpPr>
        <a:xfrm>
          <a:off x="0" y="2664403"/>
          <a:ext cx="7793182" cy="1476087"/>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2050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84007"/>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pPr algn="ctr"/>
            <a:r>
              <a:rPr lang="en-US" sz="1200"/>
              <a:t>No Activity                  Launch                 Integrate             Optimized</a:t>
            </a:r>
          </a:p>
        </xdr:txBody>
      </xdr:sp>
    </xdr:grp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F43CFA-CCF1-412C-9BCC-784CC5779CF5}" name="Table1" displayName="Table1" ref="A1:J9" totalsRowCount="1" headerRowDxfId="76" totalsRowDxfId="74" tableBorderDxfId="75" totalsRowBorderDxfId="73" headerRowCellStyle="Normal 2">
  <autoFilter ref="A1:J8" xr:uid="{FAF43CFA-CCF1-412C-9BCC-784CC5779CF5}"/>
  <sortState xmlns:xlrd2="http://schemas.microsoft.com/office/spreadsheetml/2017/richdata2" ref="A2:J8">
    <sortCondition descending="1" ref="G1:G8"/>
  </sortState>
  <tableColumns count="10">
    <tableColumn id="1" xr3:uid="{46EB25DC-EC9D-4C70-88FC-53CF008EC24E}" name="Dimension" totalsRowLabel="Average / Totals" totalsRowDxfId="72"/>
    <tableColumn id="2" xr3:uid="{96DB5BFC-9A67-47C3-822C-C86D8A4694BC}" name="Not Applicable" totalsRowFunction="custom" dataDxfId="71" totalsRowDxfId="70" dataCellStyle="Normal 2">
      <totalsRowFormula>AVERAGE(B2:B8)</totalsRowFormula>
    </tableColumn>
    <tableColumn id="3" xr3:uid="{3A731DFF-AB6F-4EF4-9A1E-80E9F917E61C}" name="Inactive Complete" totalsRowFunction="custom" dataDxfId="69" totalsRowDxfId="68" dataCellStyle="Normal 2">
      <totalsRowFormula>AVERAGE(C2:C8)</totalsRowFormula>
    </tableColumn>
    <tableColumn id="4" xr3:uid="{CAB29767-5E1A-4AA3-91BE-F628AA51CEB2}" name="Launch Complete" totalsRowFunction="custom" dataDxfId="67" totalsRowDxfId="66" dataCellStyle="Normal 2">
      <totalsRowFormula>AVERAGE(D2:D8)</totalsRowFormula>
    </tableColumn>
    <tableColumn id="5" xr3:uid="{45882F3D-E9AC-4C32-BB82-FB94DAA4D0F7}" name="Integrate Complete" totalsRowFunction="custom" dataDxfId="65" totalsRowDxfId="64" dataCellStyle="Normal 2">
      <totalsRowFormula>AVERAGE(E2:E8)</totalsRowFormula>
    </tableColumn>
    <tableColumn id="6" xr3:uid="{B4A032B5-58F3-479D-91C2-2BD474F9D171}" name="Optimize Complete" totalsRowFunction="custom" dataDxfId="63" totalsRowDxfId="62" dataCellStyle="Normal 2">
      <totalsRowFormula>AVERAGE(F2:F8)</totalsRowFormula>
    </tableColumn>
    <tableColumn id="7" xr3:uid="{DE2A0F7D-66C2-441B-9624-5D1CEB675A09}" name="Percentage Evaluated " totalsRowFunction="custom" dataDxfId="61" totalsRowDxfId="60" dataCellStyle="Normal 2">
      <totalsRowFormula>AVERAGE(G2:G8)</totalsRowFormula>
    </tableColumn>
    <tableColumn id="8" xr3:uid="{50028994-7BE5-4E86-BDF5-19A76DFBDD4D}" name="Proofpoints Remaining" totalsRowFunction="custom" dataDxfId="59" totalsRowDxfId="58" dataCellStyle="Normal 2">
      <totalsRowFormula>SUM(H2:H8)</totalsRowFormula>
    </tableColumn>
    <tableColumn id="9" xr3:uid="{6A64099D-3992-4354-8E98-3F31F6BC6D94}" name="# of Proofpoints " totalsRowFunction="custom" dataDxfId="57" totalsRowDxfId="56" dataCellStyle="Normal 2">
      <totalsRowFormula>SUM(I2:I8)</totalsRowFormula>
    </tableColumn>
    <tableColumn id="10" xr3:uid="{2C8AFAF4-7B7E-4A83-AF2A-44126D5EC0EA}" name="# of Optimize Complete Proofpoints " totalsRowFunction="custom" dataDxfId="55" totalsRowDxfId="54" dataCellStyle="Normal 2">
      <totalsRowFormula>SUM(J2:J8)</totalsRowFormula>
    </tableColumn>
  </tableColumns>
  <tableStyleInfo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3c.github.io/maturity-mode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3c.github.io/maturity-model/" TargetMode="Externa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1:B30"/>
  <sheetViews>
    <sheetView zoomScale="110" zoomScaleNormal="110" workbookViewId="0">
      <selection activeCell="B10" sqref="B10"/>
    </sheetView>
  </sheetViews>
  <sheetFormatPr defaultColWidth="10.85546875" defaultRowHeight="15"/>
  <cols>
    <col min="1" max="1" width="23.85546875" style="62" customWidth="1"/>
    <col min="2" max="2" width="143.7109375" style="63" customWidth="1"/>
    <col min="3" max="3" width="106.7109375" style="63" customWidth="1"/>
    <col min="4" max="4" width="51.7109375" style="63" customWidth="1"/>
    <col min="5" max="16384" width="10.85546875" style="63"/>
  </cols>
  <sheetData>
    <row r="1" spans="1:2" ht="57.75" customHeight="1">
      <c r="B1" s="237" t="s">
        <v>393</v>
      </c>
    </row>
    <row r="2" spans="1:2" ht="45">
      <c r="A2" s="65" t="s">
        <v>221</v>
      </c>
      <c r="B2" s="66" t="s">
        <v>222</v>
      </c>
    </row>
    <row r="3" spans="1:2" ht="31.5" customHeight="1">
      <c r="A3" s="423" t="s">
        <v>223</v>
      </c>
      <c r="B3" s="424" t="s">
        <v>394</v>
      </c>
    </row>
    <row r="4" spans="1:2" ht="15.75">
      <c r="A4" s="67"/>
      <c r="B4" s="68" t="s">
        <v>395</v>
      </c>
    </row>
    <row r="5" spans="1:2" ht="15.75">
      <c r="A5" s="427" t="s">
        <v>224</v>
      </c>
      <c r="B5" s="428" t="s">
        <v>225</v>
      </c>
    </row>
    <row r="6" spans="1:2" ht="44.25" customHeight="1">
      <c r="A6" s="425" t="s">
        <v>242</v>
      </c>
      <c r="B6" s="426" t="s">
        <v>226</v>
      </c>
    </row>
    <row r="7" spans="1:2" ht="13.5" customHeight="1">
      <c r="A7" s="495">
        <v>45580</v>
      </c>
      <c r="B7" s="496" t="s">
        <v>397</v>
      </c>
    </row>
    <row r="8" spans="1:2">
      <c r="A8" s="121">
        <v>45579</v>
      </c>
      <c r="B8" s="237" t="s">
        <v>396</v>
      </c>
    </row>
    <row r="9" spans="1:2">
      <c r="A9" s="121">
        <v>45568</v>
      </c>
      <c r="B9" s="237" t="s">
        <v>365</v>
      </c>
    </row>
    <row r="10" spans="1:2">
      <c r="A10" s="121">
        <v>45554</v>
      </c>
      <c r="B10" s="237" t="s">
        <v>392</v>
      </c>
    </row>
    <row r="11" spans="1:2">
      <c r="A11" s="121">
        <v>45553</v>
      </c>
      <c r="B11" s="237" t="s">
        <v>358</v>
      </c>
    </row>
    <row r="12" spans="1:2">
      <c r="A12" s="121">
        <v>45553</v>
      </c>
      <c r="B12" s="237" t="s">
        <v>355</v>
      </c>
    </row>
    <row r="13" spans="1:2">
      <c r="A13" s="121">
        <v>45553</v>
      </c>
      <c r="B13" s="237" t="s">
        <v>357</v>
      </c>
    </row>
    <row r="14" spans="1:2">
      <c r="A14" s="121">
        <v>45526</v>
      </c>
      <c r="B14" s="237" t="s">
        <v>354</v>
      </c>
    </row>
    <row r="15" spans="1:2">
      <c r="A15" s="121">
        <v>45526</v>
      </c>
      <c r="B15" s="237" t="s">
        <v>353</v>
      </c>
    </row>
    <row r="16" spans="1:2">
      <c r="A16" s="121">
        <v>45526</v>
      </c>
      <c r="B16" s="237" t="s">
        <v>352</v>
      </c>
    </row>
    <row r="17" spans="1:2">
      <c r="A17" s="121">
        <v>45526</v>
      </c>
      <c r="B17" s="237" t="s">
        <v>308</v>
      </c>
    </row>
    <row r="18" spans="1:2">
      <c r="A18" s="121">
        <v>45519</v>
      </c>
      <c r="B18" s="239" t="s">
        <v>307</v>
      </c>
    </row>
    <row r="19" spans="1:2">
      <c r="A19" s="121">
        <v>45476</v>
      </c>
      <c r="B19" s="237" t="s">
        <v>306</v>
      </c>
    </row>
    <row r="20" spans="1:2">
      <c r="A20" s="121">
        <v>45441</v>
      </c>
      <c r="B20" s="237" t="s">
        <v>324</v>
      </c>
    </row>
    <row r="21" spans="1:2">
      <c r="A21" s="121">
        <v>45243</v>
      </c>
      <c r="B21" s="128" t="s">
        <v>264</v>
      </c>
    </row>
    <row r="22" spans="1:2">
      <c r="A22" s="121">
        <v>45154</v>
      </c>
      <c r="B22" s="128" t="s">
        <v>252</v>
      </c>
    </row>
    <row r="23" spans="1:2">
      <c r="A23" s="121">
        <v>45147</v>
      </c>
      <c r="B23" s="123" t="s">
        <v>251</v>
      </c>
    </row>
    <row r="24" spans="1:2">
      <c r="A24" s="121">
        <v>45147</v>
      </c>
      <c r="B24" s="122" t="s">
        <v>250</v>
      </c>
    </row>
    <row r="25" spans="1:2">
      <c r="A25" s="69">
        <v>45145</v>
      </c>
      <c r="B25" s="63" t="s">
        <v>245</v>
      </c>
    </row>
    <row r="26" spans="1:2">
      <c r="A26" s="69">
        <v>45142</v>
      </c>
      <c r="B26" s="64" t="s">
        <v>244</v>
      </c>
    </row>
    <row r="27" spans="1:2">
      <c r="A27" s="70">
        <v>45128</v>
      </c>
      <c r="B27" s="64" t="s">
        <v>229</v>
      </c>
    </row>
    <row r="28" spans="1:2">
      <c r="A28" s="70">
        <v>45126</v>
      </c>
      <c r="B28" s="63" t="s">
        <v>228</v>
      </c>
    </row>
    <row r="29" spans="1:2" ht="16.5" customHeight="1">
      <c r="A29" s="70">
        <v>45125</v>
      </c>
      <c r="B29" s="63" t="s">
        <v>325</v>
      </c>
    </row>
    <row r="30" spans="1:2" ht="21" customHeight="1">
      <c r="A30" s="70">
        <v>45408</v>
      </c>
      <c r="B30" s="71" t="s">
        <v>326</v>
      </c>
    </row>
  </sheetData>
  <hyperlinks>
    <hyperlink ref="B4" r:id="rId1" location="assessment-template" display="1. Visit the following link to download the latest version of this file, https://w3c.github.io/maturity-model/#assessment-template" xr:uid="{041F0AD5-C225-754F-A9AC-1AB5E93F2CE5}"/>
    <hyperlink ref="B3" location="'Use Instructions'!A1" display="Follow the 'Use Instructions' sheet. More information can be found at https://www.w3.org/TR/maturity-model/" xr:uid="{C689AF47-45E0-40A3-B1E6-44077AF1BC3F}"/>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L36"/>
  <sheetViews>
    <sheetView zoomScale="60" zoomScaleNormal="60" workbookViewId="0">
      <pane xSplit="1" ySplit="6" topLeftCell="B7" activePane="bottomRight" state="frozen"/>
      <selection pane="topRight" activeCell="B1" sqref="B1"/>
      <selection pane="bottomLeft" activeCell="A7" sqref="A7"/>
      <selection pane="bottomRight" activeCell="B14" sqref="B14"/>
    </sheetView>
  </sheetViews>
  <sheetFormatPr defaultColWidth="12.7109375" defaultRowHeight="15" customHeight="1"/>
  <cols>
    <col min="1" max="1" width="58.7109375" customWidth="1"/>
    <col min="2" max="2" width="17.140625" style="76" customWidth="1"/>
    <col min="3" max="3" width="26" style="76" customWidth="1"/>
    <col min="4" max="4" width="8.42578125" customWidth="1"/>
    <col min="5" max="5" width="28.5703125" customWidth="1"/>
    <col min="6" max="6" width="9.42578125" customWidth="1"/>
    <col min="7" max="7" width="37" customWidth="1"/>
    <col min="8" max="8" width="8.42578125" customWidth="1"/>
    <col min="9" max="9" width="40.140625" customWidth="1"/>
    <col min="10" max="10" width="8.42578125" customWidth="1"/>
    <col min="11" max="11" width="35.140625" style="338" customWidth="1"/>
    <col min="12" max="28" width="38.7109375" style="338" customWidth="1"/>
    <col min="29" max="38" width="12.7109375" style="338"/>
  </cols>
  <sheetData>
    <row r="1" spans="1:12" ht="44.25" customHeight="1">
      <c r="A1" s="1" t="s">
        <v>146</v>
      </c>
      <c r="B1" s="72"/>
      <c r="C1" s="72"/>
      <c r="D1" s="43"/>
      <c r="E1" s="2"/>
      <c r="F1" s="3"/>
      <c r="G1" s="2"/>
      <c r="H1" s="2"/>
      <c r="I1" s="14"/>
      <c r="J1" s="2"/>
      <c r="K1" s="335"/>
      <c r="L1" s="345"/>
    </row>
    <row r="2" spans="1:12" ht="29.25" customHeight="1">
      <c r="A2" s="2" t="s">
        <v>1</v>
      </c>
      <c r="B2" s="72"/>
      <c r="C2" s="72"/>
      <c r="D2" s="44"/>
      <c r="E2" s="2"/>
      <c r="F2" s="3"/>
      <c r="G2" s="2"/>
      <c r="H2" s="2"/>
      <c r="I2" s="14"/>
      <c r="J2" s="335"/>
      <c r="K2" s="354"/>
      <c r="L2" s="345"/>
    </row>
    <row r="3" spans="1:12" ht="29.25" customHeight="1">
      <c r="A3" s="28" t="s">
        <v>227</v>
      </c>
      <c r="B3" s="42">
        <f>SUM(B34-B31-D31-F31-H31-J31)</f>
        <v>13</v>
      </c>
      <c r="C3" s="78"/>
      <c r="D3" s="42"/>
      <c r="E3" s="4"/>
      <c r="F3" s="5"/>
      <c r="G3" s="5"/>
      <c r="H3" s="4"/>
      <c r="I3" s="15"/>
      <c r="J3" s="348"/>
      <c r="K3" s="354"/>
      <c r="L3" s="345"/>
    </row>
    <row r="4" spans="1:12" ht="29.25" customHeight="1">
      <c r="A4" s="2" t="s">
        <v>2</v>
      </c>
      <c r="B4" s="72"/>
      <c r="C4" s="72"/>
      <c r="D4" s="2"/>
      <c r="E4" s="2"/>
      <c r="F4" s="3"/>
      <c r="G4" s="3"/>
      <c r="H4" s="2"/>
      <c r="I4" s="14"/>
      <c r="J4" s="335"/>
      <c r="K4" s="354"/>
      <c r="L4" s="345"/>
    </row>
    <row r="5" spans="1:12" ht="29.1" customHeight="1">
      <c r="A5" s="263" t="s">
        <v>147</v>
      </c>
      <c r="B5" s="301" t="s">
        <v>362</v>
      </c>
      <c r="C5" s="245"/>
      <c r="D5" s="259"/>
      <c r="E5" s="260" t="s">
        <v>309</v>
      </c>
      <c r="F5" s="259"/>
      <c r="G5" s="260" t="s">
        <v>310</v>
      </c>
      <c r="H5" s="259"/>
      <c r="I5" s="264" t="s">
        <v>320</v>
      </c>
      <c r="J5" s="351"/>
      <c r="K5" s="356" t="s">
        <v>321</v>
      </c>
      <c r="L5" s="340"/>
    </row>
    <row r="6" spans="1:12" s="249" customFormat="1" ht="29.1" customHeight="1">
      <c r="A6" s="245"/>
      <c r="B6" s="245" t="s">
        <v>9</v>
      </c>
      <c r="C6" s="245" t="s">
        <v>361</v>
      </c>
      <c r="D6" s="281" t="s">
        <v>9</v>
      </c>
      <c r="E6" s="246" t="s">
        <v>10</v>
      </c>
      <c r="F6" s="281" t="s">
        <v>9</v>
      </c>
      <c r="G6" s="246" t="s">
        <v>10</v>
      </c>
      <c r="H6" s="281" t="s">
        <v>9</v>
      </c>
      <c r="I6" s="246" t="s">
        <v>10</v>
      </c>
      <c r="J6" s="352" t="s">
        <v>9</v>
      </c>
      <c r="K6" s="356" t="s">
        <v>10</v>
      </c>
      <c r="L6" s="321"/>
    </row>
    <row r="7" spans="1:12" ht="228">
      <c r="A7" s="23" t="s">
        <v>148</v>
      </c>
      <c r="B7" s="336"/>
      <c r="C7" s="336"/>
      <c r="E7" s="57" t="s">
        <v>149</v>
      </c>
      <c r="G7" s="61" t="s">
        <v>150</v>
      </c>
      <c r="H7" s="19"/>
      <c r="I7" s="58" t="s">
        <v>151</v>
      </c>
      <c r="J7" s="343"/>
      <c r="K7" s="61" t="s">
        <v>152</v>
      </c>
      <c r="L7" s="341"/>
    </row>
    <row r="8" spans="1:12" ht="15.75">
      <c r="A8" s="24"/>
      <c r="B8" s="336"/>
      <c r="C8" s="336"/>
      <c r="D8" s="11"/>
      <c r="E8" s="59"/>
      <c r="F8" s="11"/>
      <c r="G8" s="11"/>
      <c r="H8" s="19"/>
      <c r="I8" s="19"/>
      <c r="J8" s="343"/>
      <c r="K8" s="372"/>
      <c r="L8" s="341"/>
    </row>
    <row r="9" spans="1:12" ht="15.75">
      <c r="A9" s="6" t="s">
        <v>313</v>
      </c>
      <c r="B9" s="301" t="s">
        <v>362</v>
      </c>
      <c r="C9" s="245"/>
      <c r="D9" s="276" t="s">
        <v>314</v>
      </c>
      <c r="E9" s="17"/>
      <c r="F9" s="276" t="s">
        <v>315</v>
      </c>
      <c r="G9" s="17"/>
      <c r="H9" s="277" t="s">
        <v>316</v>
      </c>
      <c r="I9" s="17"/>
      <c r="J9" s="371" t="s">
        <v>317</v>
      </c>
      <c r="K9" s="373"/>
      <c r="L9" s="340"/>
    </row>
    <row r="10" spans="1:12" ht="173.25">
      <c r="A10" s="30" t="s">
        <v>153</v>
      </c>
      <c r="B10" s="279"/>
      <c r="C10" s="279"/>
      <c r="E10" s="9" t="s">
        <v>154</v>
      </c>
      <c r="G10" s="10" t="s">
        <v>155</v>
      </c>
      <c r="I10" s="10" t="s">
        <v>156</v>
      </c>
      <c r="J10" s="338"/>
      <c r="K10" s="54" t="s">
        <v>157</v>
      </c>
      <c r="L10" s="340"/>
    </row>
    <row r="11" spans="1:12" ht="31.5">
      <c r="A11" s="6" t="s">
        <v>7</v>
      </c>
      <c r="B11" s="288" t="s">
        <v>260</v>
      </c>
      <c r="C11" s="304"/>
      <c r="D11" s="266" t="s">
        <v>318</v>
      </c>
      <c r="E11" s="17"/>
      <c r="F11" s="266" t="s">
        <v>319</v>
      </c>
      <c r="G11" s="17"/>
      <c r="H11" s="266" t="s">
        <v>320</v>
      </c>
      <c r="I11" s="17"/>
      <c r="J11" s="266" t="s">
        <v>321</v>
      </c>
      <c r="K11" s="373"/>
      <c r="L11" s="341"/>
    </row>
    <row r="12" spans="1:12" s="26" customFormat="1" ht="15.75">
      <c r="A12" s="31"/>
      <c r="B12" s="361" t="s">
        <v>9</v>
      </c>
      <c r="C12" s="362" t="s">
        <v>361</v>
      </c>
      <c r="D12" s="25" t="s">
        <v>9</v>
      </c>
      <c r="E12" s="25" t="s">
        <v>10</v>
      </c>
      <c r="F12" s="25" t="s">
        <v>9</v>
      </c>
      <c r="G12" s="25" t="s">
        <v>10</v>
      </c>
      <c r="H12" s="25" t="s">
        <v>9</v>
      </c>
      <c r="I12" s="25" t="s">
        <v>10</v>
      </c>
      <c r="J12" s="370" t="s">
        <v>9</v>
      </c>
      <c r="K12" s="374" t="s">
        <v>10</v>
      </c>
      <c r="L12" s="341"/>
    </row>
    <row r="13" spans="1:12" ht="21.95" customHeight="1">
      <c r="A13" s="457" t="s">
        <v>158</v>
      </c>
      <c r="B13" s="459"/>
      <c r="C13" s="459"/>
      <c r="D13" s="459"/>
      <c r="E13" s="459"/>
      <c r="F13" s="459"/>
      <c r="G13" s="459"/>
      <c r="H13" s="459"/>
      <c r="I13" s="459"/>
      <c r="J13" s="460"/>
      <c r="K13" s="461"/>
    </row>
    <row r="14" spans="1:12" ht="30">
      <c r="A14" s="46" t="s">
        <v>159</v>
      </c>
      <c r="B14" s="302"/>
      <c r="C14" s="289"/>
      <c r="D14" s="286"/>
      <c r="E14" s="88"/>
      <c r="F14" s="89"/>
      <c r="G14" s="89"/>
      <c r="H14" s="90"/>
      <c r="I14" s="90"/>
      <c r="J14" s="91"/>
      <c r="K14" s="382"/>
      <c r="L14" s="341"/>
    </row>
    <row r="15" spans="1:12" ht="30">
      <c r="A15" s="46" t="s">
        <v>160</v>
      </c>
      <c r="B15" s="302"/>
      <c r="C15" s="289"/>
      <c r="D15" s="286"/>
      <c r="E15" s="88"/>
      <c r="F15" s="89"/>
      <c r="G15" s="89"/>
      <c r="H15" s="90"/>
      <c r="I15" s="90"/>
      <c r="J15" s="91"/>
      <c r="K15" s="382"/>
      <c r="L15" s="341"/>
    </row>
    <row r="16" spans="1:12" ht="15.75">
      <c r="A16" s="29" t="s">
        <v>161</v>
      </c>
      <c r="B16" s="302"/>
      <c r="C16" s="289"/>
      <c r="D16" s="286"/>
      <c r="E16" s="88"/>
      <c r="F16" s="89"/>
      <c r="G16" s="89"/>
      <c r="H16" s="90"/>
      <c r="I16" s="90"/>
      <c r="J16" s="91"/>
      <c r="K16" s="382"/>
      <c r="L16" s="341"/>
    </row>
    <row r="17" spans="1:12" ht="30">
      <c r="A17" s="46" t="s">
        <v>162</v>
      </c>
      <c r="B17" s="302"/>
      <c r="C17" s="289"/>
      <c r="D17" s="286"/>
      <c r="E17" s="88"/>
      <c r="F17" s="89"/>
      <c r="G17" s="89"/>
      <c r="H17" s="90"/>
      <c r="I17" s="90"/>
      <c r="J17" s="91"/>
      <c r="K17" s="382"/>
      <c r="L17" s="341"/>
    </row>
    <row r="18" spans="1:12" ht="45">
      <c r="A18" s="29" t="s">
        <v>163</v>
      </c>
      <c r="B18" s="302"/>
      <c r="C18" s="289"/>
      <c r="D18" s="286"/>
      <c r="E18" s="88"/>
      <c r="F18" s="89"/>
      <c r="G18" s="89"/>
      <c r="H18" s="90"/>
      <c r="I18" s="90"/>
      <c r="J18" s="91"/>
      <c r="K18" s="382"/>
      <c r="L18" s="341"/>
    </row>
    <row r="19" spans="1:12" ht="15.75">
      <c r="A19" s="458" t="s">
        <v>164</v>
      </c>
      <c r="B19" s="449"/>
      <c r="C19" s="450"/>
      <c r="D19" s="451"/>
      <c r="E19" s="452"/>
      <c r="F19" s="453"/>
      <c r="G19" s="453"/>
      <c r="H19" s="454"/>
      <c r="I19" s="454"/>
      <c r="J19" s="455"/>
      <c r="K19" s="456"/>
      <c r="L19" s="341"/>
    </row>
    <row r="20" spans="1:12" ht="30">
      <c r="A20" s="47" t="s">
        <v>165</v>
      </c>
      <c r="B20" s="302"/>
      <c r="C20" s="289"/>
      <c r="D20" s="286"/>
      <c r="E20" s="88"/>
      <c r="F20" s="89"/>
      <c r="G20" s="89"/>
      <c r="H20" s="90"/>
      <c r="I20" s="90"/>
      <c r="J20" s="91"/>
      <c r="K20" s="382"/>
      <c r="L20" s="341"/>
    </row>
    <row r="21" spans="1:12" ht="30">
      <c r="A21" s="47" t="s">
        <v>166</v>
      </c>
      <c r="B21" s="302"/>
      <c r="C21" s="289"/>
      <c r="D21" s="286"/>
      <c r="E21" s="88"/>
      <c r="F21" s="89"/>
      <c r="G21" s="89"/>
      <c r="H21" s="90"/>
      <c r="I21" s="90"/>
      <c r="J21" s="91"/>
      <c r="K21" s="382"/>
      <c r="L21" s="341"/>
    </row>
    <row r="22" spans="1:12" ht="15.75">
      <c r="A22" s="47" t="s">
        <v>167</v>
      </c>
      <c r="B22" s="302"/>
      <c r="C22" s="289"/>
      <c r="D22" s="286"/>
      <c r="E22" s="88"/>
      <c r="F22" s="89"/>
      <c r="G22" s="89"/>
      <c r="H22" s="90"/>
      <c r="I22" s="90"/>
      <c r="J22" s="91"/>
      <c r="K22" s="382"/>
      <c r="L22" s="341"/>
    </row>
    <row r="23" spans="1:12" ht="15.75">
      <c r="A23" s="47" t="s">
        <v>168</v>
      </c>
      <c r="B23" s="302"/>
      <c r="C23" s="289"/>
      <c r="D23" s="286"/>
      <c r="E23" s="88"/>
      <c r="F23" s="89"/>
      <c r="G23" s="89"/>
      <c r="H23" s="90"/>
      <c r="I23" s="90"/>
      <c r="J23" s="91"/>
      <c r="K23" s="382"/>
      <c r="L23" s="341"/>
    </row>
    <row r="24" spans="1:12" ht="15.75">
      <c r="A24" s="457" t="s">
        <v>169</v>
      </c>
      <c r="B24" s="449"/>
      <c r="C24" s="450"/>
      <c r="D24" s="451"/>
      <c r="E24" s="452"/>
      <c r="F24" s="453"/>
      <c r="G24" s="453"/>
      <c r="H24" s="454"/>
      <c r="I24" s="454"/>
      <c r="J24" s="455"/>
      <c r="K24" s="456"/>
      <c r="L24" s="341"/>
    </row>
    <row r="25" spans="1:12" ht="60">
      <c r="A25" s="47" t="s">
        <v>170</v>
      </c>
      <c r="B25" s="302"/>
      <c r="C25" s="289"/>
      <c r="D25" s="286"/>
      <c r="E25" s="88"/>
      <c r="F25" s="89"/>
      <c r="G25" s="89"/>
      <c r="H25" s="90"/>
      <c r="I25" s="90"/>
      <c r="J25" s="91"/>
      <c r="K25" s="382"/>
      <c r="L25" s="341"/>
    </row>
    <row r="26" spans="1:12" ht="30">
      <c r="A26" s="47" t="s">
        <v>171</v>
      </c>
      <c r="B26" s="302"/>
      <c r="C26" s="289"/>
      <c r="D26" s="286"/>
      <c r="E26" s="88"/>
      <c r="F26" s="89"/>
      <c r="G26" s="89"/>
      <c r="H26" s="90"/>
      <c r="I26" s="90"/>
      <c r="J26" s="91"/>
      <c r="K26" s="382"/>
      <c r="L26" s="341"/>
    </row>
    <row r="27" spans="1:12" ht="15.75">
      <c r="A27" s="47" t="s">
        <v>172</v>
      </c>
      <c r="B27" s="302"/>
      <c r="C27" s="289"/>
      <c r="D27" s="286"/>
      <c r="E27" s="88"/>
      <c r="F27" s="89"/>
      <c r="G27" s="89"/>
      <c r="H27" s="90"/>
      <c r="I27" s="90"/>
      <c r="J27" s="91"/>
      <c r="K27" s="382"/>
      <c r="L27" s="341"/>
    </row>
    <row r="28" spans="1:12" s="76" customFormat="1" ht="15.75">
      <c r="A28" s="448" t="s">
        <v>335</v>
      </c>
      <c r="B28" s="449"/>
      <c r="C28" s="450"/>
      <c r="D28" s="451"/>
      <c r="E28" s="452"/>
      <c r="F28" s="453"/>
      <c r="G28" s="453"/>
      <c r="H28" s="454"/>
      <c r="I28" s="454"/>
      <c r="J28" s="455"/>
      <c r="K28" s="456"/>
      <c r="L28" s="325"/>
    </row>
    <row r="29" spans="1:12" s="76" customFormat="1" ht="33.950000000000003" customHeight="1">
      <c r="A29" s="93" t="s">
        <v>336</v>
      </c>
      <c r="B29" s="302"/>
      <c r="C29" s="289"/>
      <c r="D29" s="286"/>
      <c r="E29" s="88"/>
      <c r="F29" s="89"/>
      <c r="G29" s="89"/>
      <c r="H29" s="90"/>
      <c r="I29" s="90"/>
      <c r="J29" s="91"/>
      <c r="K29" s="382"/>
      <c r="L29" s="327"/>
    </row>
    <row r="30" spans="1:12" ht="15.75" customHeight="1">
      <c r="A30" s="240"/>
      <c r="B30" s="96"/>
      <c r="C30" s="96"/>
      <c r="D30" s="96"/>
      <c r="E30" s="96"/>
      <c r="F30" s="96"/>
      <c r="G30" s="96"/>
      <c r="H30" s="97"/>
      <c r="I30" s="97"/>
      <c r="J30" s="96"/>
      <c r="K30" s="375"/>
      <c r="L30" s="313" t="s">
        <v>266</v>
      </c>
    </row>
    <row r="31" spans="1:12" ht="15.75" customHeight="1">
      <c r="A31" s="140" t="s">
        <v>322</v>
      </c>
      <c r="B31" s="291">
        <f>SUM($B$13:$B$30)</f>
        <v>0</v>
      </c>
      <c r="C31" s="291"/>
      <c r="D31" s="141">
        <f>SUM($D$14:$D$29)</f>
        <v>0</v>
      </c>
      <c r="E31" s="139"/>
      <c r="F31" s="141">
        <f>SUM($F$14:$F$29)</f>
        <v>0</v>
      </c>
      <c r="G31" s="141"/>
      <c r="H31" s="141">
        <f>SUM($H$14:$H$29)</f>
        <v>0</v>
      </c>
      <c r="I31" s="141"/>
      <c r="J31" s="376">
        <f>SUM($J$14:$J$29)</f>
        <v>0</v>
      </c>
      <c r="K31" s="141"/>
      <c r="L31" s="328">
        <f>+J31+F31+H31+D31</f>
        <v>0</v>
      </c>
    </row>
    <row r="32" spans="1:12" ht="24" customHeight="1">
      <c r="A32" s="232" t="s">
        <v>323</v>
      </c>
      <c r="B32" s="138">
        <f>+B31/$B$34</f>
        <v>0</v>
      </c>
      <c r="C32" s="138"/>
      <c r="D32" s="138">
        <f>+D31/$B$34</f>
        <v>0</v>
      </c>
      <c r="E32" s="139"/>
      <c r="F32" s="138">
        <f>+F31/$B$34</f>
        <v>0</v>
      </c>
      <c r="G32" s="138"/>
      <c r="H32" s="138">
        <f>+H31/$B$34</f>
        <v>0</v>
      </c>
      <c r="I32" s="138"/>
      <c r="J32" s="359">
        <f>+J31/$B$34</f>
        <v>0</v>
      </c>
      <c r="K32" s="141"/>
      <c r="L32" s="329">
        <f>+J32+I32+G32+E32</f>
        <v>0</v>
      </c>
    </row>
    <row r="34" spans="1:2" ht="15.75" customHeight="1">
      <c r="A34" s="364" t="s">
        <v>334</v>
      </c>
      <c r="B34" s="365">
        <v>13</v>
      </c>
    </row>
    <row r="35" spans="1:2" ht="15.75" customHeight="1">
      <c r="A35" s="294" t="s">
        <v>359</v>
      </c>
      <c r="B35" s="366">
        <f>B31</f>
        <v>0</v>
      </c>
    </row>
    <row r="36" spans="1:2" s="338" customFormat="1" ht="15.75" customHeight="1" thickBot="1">
      <c r="A36" s="296" t="s">
        <v>360</v>
      </c>
      <c r="B36" s="367">
        <f>B34-B35</f>
        <v>13</v>
      </c>
    </row>
  </sheetData>
  <conditionalFormatting sqref="A14:C29">
    <cfRule type="expression" dxfId="31" priority="4">
      <formula>INDIRECT("B"&amp;ROW())=1</formula>
    </cfRule>
  </conditionalFormatting>
  <conditionalFormatting sqref="D14:K29">
    <cfRule type="expression" dxfId="30" priority="5">
      <formula>INDIRECT("B"&amp;ROW())=1</formula>
    </cfRule>
  </conditionalFormatting>
  <conditionalFormatting sqref="F14:K29">
    <cfRule type="expression" dxfId="29" priority="3">
      <formula>INDIRECT("D"&amp;ROW())=1</formula>
    </cfRule>
  </conditionalFormatting>
  <conditionalFormatting sqref="H14:K29">
    <cfRule type="expression" dxfId="28" priority="2">
      <formula>INDIRECT("F"&amp;ROW())=1</formula>
    </cfRule>
  </conditionalFormatting>
  <conditionalFormatting sqref="J14:K29">
    <cfRule type="expression" dxfId="27" priority="1">
      <formula>INDIRECT("H"&amp;ROW())=1</formula>
    </cfRule>
  </conditionalFormatting>
  <conditionalFormatting sqref="M32">
    <cfRule type="notContainsBlanks" dxfId="26" priority="8">
      <formula>LEN(TRIM(M32))&gt;0</formula>
    </cfRule>
  </conditionalFormatting>
  <pageMargins left="0.7" right="0.7" top="0.75" bottom="0.75" header="0" footer="0"/>
  <pageSetup orientation="landscape"/>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BP41"/>
  <sheetViews>
    <sheetView zoomScale="60" zoomScaleNormal="60" workbookViewId="0">
      <pane xSplit="1" ySplit="5" topLeftCell="B6" activePane="bottomRight" state="frozen"/>
      <selection activeCell="B1" sqref="B1"/>
      <selection pane="topRight" activeCell="B1" sqref="B1"/>
      <selection pane="bottomLeft" activeCell="B1" sqref="B1"/>
      <selection pane="bottomRight" activeCell="A7" sqref="A7"/>
    </sheetView>
  </sheetViews>
  <sheetFormatPr defaultColWidth="12.7109375" defaultRowHeight="15" customHeight="1"/>
  <cols>
    <col min="1" max="1" width="61.85546875" customWidth="1"/>
    <col min="2" max="2" width="17.140625" style="76" customWidth="1"/>
    <col min="3" max="3" width="26" style="76" customWidth="1"/>
    <col min="4" max="4" width="8.85546875" customWidth="1"/>
    <col min="5" max="5" width="29.85546875" customWidth="1"/>
    <col min="6" max="6" width="8.5703125" customWidth="1"/>
    <col min="7" max="7" width="36.140625" customWidth="1"/>
    <col min="8" max="8" width="9" customWidth="1"/>
    <col min="9" max="9" width="32.42578125" customWidth="1"/>
    <col min="10" max="10" width="9.42578125" customWidth="1"/>
    <col min="11" max="11" width="37.140625" style="338" customWidth="1"/>
    <col min="12" max="12" width="34.140625" style="338" customWidth="1"/>
    <col min="13" max="68" width="12.7109375" style="338"/>
  </cols>
  <sheetData>
    <row r="1" spans="1:12" ht="44.25" customHeight="1">
      <c r="A1" s="1" t="s">
        <v>173</v>
      </c>
      <c r="B1" s="72"/>
      <c r="C1" s="72"/>
      <c r="D1" s="43"/>
      <c r="E1" s="2"/>
      <c r="F1" s="3"/>
      <c r="G1" s="2"/>
      <c r="H1" s="2"/>
      <c r="I1" s="14"/>
      <c r="J1" s="2"/>
      <c r="K1" s="335"/>
      <c r="L1" s="345"/>
    </row>
    <row r="2" spans="1:12" ht="29.25" customHeight="1">
      <c r="A2" s="2" t="s">
        <v>1</v>
      </c>
      <c r="B2" s="72"/>
      <c r="C2" s="72"/>
      <c r="D2" s="44"/>
      <c r="E2" s="2"/>
      <c r="F2" s="3"/>
      <c r="G2" s="2"/>
      <c r="H2" s="2"/>
      <c r="I2" s="14"/>
      <c r="J2" s="2"/>
      <c r="K2" s="335"/>
      <c r="L2" s="345"/>
    </row>
    <row r="3" spans="1:12" ht="29.25" customHeight="1">
      <c r="A3" s="28" t="s">
        <v>227</v>
      </c>
      <c r="B3" s="42">
        <f>SUM(B39-D36-F36-H36-J36-B36)</f>
        <v>18</v>
      </c>
      <c r="C3" s="78"/>
      <c r="D3" s="42"/>
      <c r="E3" s="4"/>
      <c r="F3" s="5"/>
      <c r="G3" s="5"/>
      <c r="H3" s="4"/>
      <c r="I3" s="15"/>
      <c r="J3" s="4"/>
      <c r="K3" s="348"/>
      <c r="L3" s="345"/>
    </row>
    <row r="4" spans="1:12" ht="29.25" customHeight="1">
      <c r="A4" s="2" t="s">
        <v>2</v>
      </c>
      <c r="B4" s="72"/>
      <c r="C4" s="72"/>
      <c r="D4" s="2"/>
      <c r="E4" s="2"/>
      <c r="F4" s="3"/>
      <c r="G4" s="3"/>
      <c r="H4" s="2"/>
      <c r="I4" s="14"/>
      <c r="J4" s="2"/>
      <c r="K4" s="335"/>
      <c r="L4" s="345"/>
    </row>
    <row r="5" spans="1:12" ht="56.1" customHeight="1">
      <c r="A5" s="267" t="s">
        <v>174</v>
      </c>
      <c r="B5" s="301" t="s">
        <v>362</v>
      </c>
      <c r="C5" s="245"/>
      <c r="D5" s="259"/>
      <c r="E5" s="268" t="s">
        <v>309</v>
      </c>
      <c r="F5" s="259"/>
      <c r="G5" s="269" t="s">
        <v>310</v>
      </c>
      <c r="H5" s="259"/>
      <c r="I5" s="262" t="s">
        <v>320</v>
      </c>
      <c r="J5" s="259"/>
      <c r="K5" s="377" t="s">
        <v>312</v>
      </c>
      <c r="L5" s="345"/>
    </row>
    <row r="6" spans="1:12" s="249" customFormat="1" ht="29.1" customHeight="1">
      <c r="A6" s="245"/>
      <c r="B6" s="245" t="s">
        <v>9</v>
      </c>
      <c r="C6" s="245" t="s">
        <v>361</v>
      </c>
      <c r="D6" s="281" t="s">
        <v>9</v>
      </c>
      <c r="E6" s="246" t="s">
        <v>10</v>
      </c>
      <c r="F6" s="281" t="s">
        <v>9</v>
      </c>
      <c r="G6" s="246" t="s">
        <v>10</v>
      </c>
      <c r="H6" s="281" t="s">
        <v>9</v>
      </c>
      <c r="I6" s="246" t="s">
        <v>10</v>
      </c>
      <c r="J6" s="352" t="s">
        <v>9</v>
      </c>
      <c r="K6" s="369" t="s">
        <v>10</v>
      </c>
      <c r="L6" s="321"/>
    </row>
    <row r="7" spans="1:12" ht="165">
      <c r="A7" s="8" t="s">
        <v>356</v>
      </c>
      <c r="B7" s="336"/>
      <c r="C7" s="336"/>
      <c r="E7" s="56" t="s">
        <v>175</v>
      </c>
      <c r="G7" s="56" t="s">
        <v>176</v>
      </c>
      <c r="I7" s="32" t="s">
        <v>177</v>
      </c>
      <c r="J7" s="32"/>
      <c r="K7" s="56" t="s">
        <v>177</v>
      </c>
      <c r="L7" s="342"/>
    </row>
    <row r="8" spans="1:12" ht="15.75">
      <c r="A8" s="33" t="s">
        <v>327</v>
      </c>
      <c r="B8" s="301" t="s">
        <v>362</v>
      </c>
      <c r="C8" s="259"/>
      <c r="D8" s="34" t="s">
        <v>314</v>
      </c>
      <c r="E8" s="60"/>
      <c r="F8" s="259"/>
      <c r="G8" s="34" t="s">
        <v>315</v>
      </c>
      <c r="H8" s="270"/>
      <c r="I8" s="34" t="s">
        <v>316</v>
      </c>
      <c r="K8" s="34" t="s">
        <v>317</v>
      </c>
      <c r="L8" s="345"/>
    </row>
    <row r="9" spans="1:12" ht="150">
      <c r="A9" s="35" t="s">
        <v>178</v>
      </c>
      <c r="B9" s="336"/>
      <c r="C9" s="336"/>
      <c r="E9" s="36" t="s">
        <v>179</v>
      </c>
      <c r="G9" s="37" t="s">
        <v>180</v>
      </c>
      <c r="I9" s="37" t="s">
        <v>181</v>
      </c>
      <c r="K9" s="37" t="s">
        <v>182</v>
      </c>
      <c r="L9" s="345"/>
    </row>
    <row r="10" spans="1:12" ht="31.5">
      <c r="A10" s="33" t="s">
        <v>183</v>
      </c>
      <c r="B10" s="288" t="s">
        <v>260</v>
      </c>
      <c r="C10" s="304"/>
      <c r="D10" s="34" t="s">
        <v>318</v>
      </c>
      <c r="E10" s="21"/>
      <c r="F10" s="34" t="s">
        <v>319</v>
      </c>
      <c r="G10" s="21"/>
      <c r="H10" s="34" t="s">
        <v>320</v>
      </c>
      <c r="I10" s="7"/>
      <c r="J10" s="34" t="s">
        <v>321</v>
      </c>
      <c r="K10" s="377"/>
      <c r="L10" s="345"/>
    </row>
    <row r="11" spans="1:12" s="26" customFormat="1" ht="15.75">
      <c r="A11" s="38"/>
      <c r="B11" s="361" t="s">
        <v>9</v>
      </c>
      <c r="C11" s="362" t="s">
        <v>361</v>
      </c>
      <c r="D11" s="39" t="s">
        <v>9</v>
      </c>
      <c r="E11" s="39" t="s">
        <v>10</v>
      </c>
      <c r="F11" s="39" t="s">
        <v>9</v>
      </c>
      <c r="G11" s="39" t="s">
        <v>10</v>
      </c>
      <c r="H11" s="39" t="s">
        <v>9</v>
      </c>
      <c r="I11" s="39" t="s">
        <v>10</v>
      </c>
      <c r="J11" s="39" t="s">
        <v>9</v>
      </c>
      <c r="K11" s="378" t="s">
        <v>10</v>
      </c>
      <c r="L11" s="379"/>
    </row>
    <row r="12" spans="1:12" ht="30">
      <c r="A12" s="48" t="s">
        <v>184</v>
      </c>
      <c r="B12" s="302"/>
      <c r="C12" s="289"/>
      <c r="D12" s="286"/>
      <c r="E12" s="88"/>
      <c r="F12" s="89"/>
      <c r="G12" s="89"/>
      <c r="H12" s="90"/>
      <c r="I12" s="90"/>
      <c r="J12" s="91"/>
      <c r="K12" s="382"/>
      <c r="L12" s="368"/>
    </row>
    <row r="13" spans="1:12" ht="30">
      <c r="A13" s="49" t="s">
        <v>186</v>
      </c>
      <c r="B13" s="302"/>
      <c r="C13" s="289"/>
      <c r="D13" s="286"/>
      <c r="E13" s="88"/>
      <c r="F13" s="89"/>
      <c r="G13" s="89"/>
      <c r="H13" s="90"/>
      <c r="I13" s="90"/>
      <c r="J13" s="91"/>
      <c r="K13" s="382"/>
      <c r="L13" s="368"/>
    </row>
    <row r="14" spans="1:12" ht="39" customHeight="1">
      <c r="A14" s="446" t="s">
        <v>188</v>
      </c>
      <c r="B14" s="438"/>
      <c r="C14" s="439"/>
      <c r="D14" s="440"/>
      <c r="E14" s="441"/>
      <c r="F14" s="442"/>
      <c r="G14" s="442"/>
      <c r="H14" s="443"/>
      <c r="I14" s="443"/>
      <c r="J14" s="444"/>
      <c r="K14" s="445"/>
      <c r="L14" s="368"/>
    </row>
    <row r="15" spans="1:12" ht="15.75">
      <c r="A15" s="50" t="s">
        <v>189</v>
      </c>
      <c r="B15" s="302"/>
      <c r="C15" s="289"/>
      <c r="D15" s="286"/>
      <c r="E15" s="88"/>
      <c r="F15" s="89"/>
      <c r="G15" s="89"/>
      <c r="H15" s="90"/>
      <c r="I15" s="90"/>
      <c r="J15" s="91"/>
      <c r="K15" s="382"/>
      <c r="L15" s="368"/>
    </row>
    <row r="16" spans="1:12" ht="15.75">
      <c r="A16" s="51" t="s">
        <v>190</v>
      </c>
      <c r="B16" s="302"/>
      <c r="C16" s="289"/>
      <c r="D16" s="286"/>
      <c r="E16" s="88"/>
      <c r="F16" s="89"/>
      <c r="G16" s="89"/>
      <c r="H16" s="90"/>
      <c r="I16" s="90"/>
      <c r="J16" s="91"/>
      <c r="K16" s="382"/>
      <c r="L16" s="368"/>
    </row>
    <row r="17" spans="1:12" ht="15.75">
      <c r="A17" s="52" t="s">
        <v>191</v>
      </c>
      <c r="B17" s="302"/>
      <c r="C17" s="289"/>
      <c r="D17" s="286"/>
      <c r="E17" s="88"/>
      <c r="F17" s="89"/>
      <c r="G17" s="89"/>
      <c r="H17" s="90"/>
      <c r="I17" s="90"/>
      <c r="J17" s="91"/>
      <c r="K17" s="382"/>
      <c r="L17" s="368"/>
    </row>
    <row r="18" spans="1:12" ht="15.75">
      <c r="A18" s="446" t="s">
        <v>192</v>
      </c>
      <c r="B18" s="438"/>
      <c r="C18" s="439"/>
      <c r="D18" s="440"/>
      <c r="E18" s="441"/>
      <c r="F18" s="442"/>
      <c r="G18" s="442"/>
      <c r="H18" s="443"/>
      <c r="I18" s="443"/>
      <c r="J18" s="444"/>
      <c r="K18" s="445"/>
      <c r="L18" s="368"/>
    </row>
    <row r="19" spans="1:12" ht="45">
      <c r="A19" s="48" t="s">
        <v>230</v>
      </c>
      <c r="B19" s="302"/>
      <c r="C19" s="289"/>
      <c r="D19" s="286"/>
      <c r="E19" s="88"/>
      <c r="F19" s="89"/>
      <c r="G19" s="89"/>
      <c r="H19" s="90"/>
      <c r="I19" s="90"/>
      <c r="J19" s="91"/>
      <c r="K19" s="382"/>
      <c r="L19" s="368"/>
    </row>
    <row r="20" spans="1:12" ht="15.75">
      <c r="A20" s="49" t="s">
        <v>231</v>
      </c>
      <c r="B20" s="302"/>
      <c r="C20" s="289"/>
      <c r="D20" s="286"/>
      <c r="E20" s="88"/>
      <c r="F20" s="89"/>
      <c r="G20" s="89"/>
      <c r="H20" s="90"/>
      <c r="I20" s="90"/>
      <c r="J20" s="91"/>
      <c r="K20" s="382"/>
      <c r="L20" s="368"/>
    </row>
    <row r="21" spans="1:12" ht="15.75">
      <c r="A21" s="49" t="s">
        <v>232</v>
      </c>
      <c r="B21" s="302"/>
      <c r="C21" s="289"/>
      <c r="D21" s="286"/>
      <c r="E21" s="88"/>
      <c r="F21" s="89"/>
      <c r="G21" s="89"/>
      <c r="H21" s="90"/>
      <c r="I21" s="90"/>
      <c r="J21" s="91"/>
      <c r="K21" s="382"/>
      <c r="L21" s="368"/>
    </row>
    <row r="22" spans="1:12" ht="31.5">
      <c r="A22" s="447" t="s">
        <v>193</v>
      </c>
      <c r="B22" s="438"/>
      <c r="C22" s="439"/>
      <c r="D22" s="440"/>
      <c r="E22" s="441"/>
      <c r="F22" s="442"/>
      <c r="G22" s="442"/>
      <c r="H22" s="443"/>
      <c r="I22" s="443"/>
      <c r="J22" s="444"/>
      <c r="K22" s="445"/>
      <c r="L22" s="368"/>
    </row>
    <row r="23" spans="1:12" ht="30">
      <c r="A23" s="48" t="s">
        <v>233</v>
      </c>
      <c r="B23" s="302"/>
      <c r="C23" s="289"/>
      <c r="D23" s="286"/>
      <c r="E23" s="88"/>
      <c r="F23" s="89"/>
      <c r="G23" s="89"/>
      <c r="H23" s="90"/>
      <c r="I23" s="90"/>
      <c r="J23" s="91"/>
      <c r="K23" s="382"/>
      <c r="L23" s="368"/>
    </row>
    <row r="24" spans="1:12" ht="30">
      <c r="A24" s="49" t="s">
        <v>234</v>
      </c>
      <c r="B24" s="302"/>
      <c r="C24" s="289"/>
      <c r="D24" s="286"/>
      <c r="E24" s="88"/>
      <c r="F24" s="89"/>
      <c r="G24" s="89"/>
      <c r="H24" s="90"/>
      <c r="I24" s="90"/>
      <c r="J24" s="91"/>
      <c r="K24" s="382"/>
      <c r="L24" s="368"/>
    </row>
    <row r="25" spans="1:12" ht="15.75">
      <c r="A25" s="49" t="s">
        <v>235</v>
      </c>
      <c r="B25" s="302"/>
      <c r="C25" s="289"/>
      <c r="D25" s="286"/>
      <c r="E25" s="88"/>
      <c r="F25" s="89"/>
      <c r="G25" s="89"/>
      <c r="H25" s="90"/>
      <c r="I25" s="90"/>
      <c r="J25" s="91"/>
      <c r="K25" s="382"/>
      <c r="L25" s="368"/>
    </row>
    <row r="26" spans="1:12" ht="30">
      <c r="A26" s="49" t="s">
        <v>236</v>
      </c>
      <c r="B26" s="302"/>
      <c r="C26" s="289"/>
      <c r="D26" s="286"/>
      <c r="E26" s="88"/>
      <c r="F26" s="89"/>
      <c r="G26" s="89"/>
      <c r="H26" s="90"/>
      <c r="I26" s="90"/>
      <c r="J26" s="91"/>
      <c r="K26" s="382"/>
      <c r="L26" s="368"/>
    </row>
    <row r="27" spans="1:12" ht="15.75">
      <c r="A27" s="49" t="s">
        <v>237</v>
      </c>
      <c r="B27" s="302"/>
      <c r="C27" s="289"/>
      <c r="D27" s="286"/>
      <c r="E27" s="88"/>
      <c r="F27" s="89"/>
      <c r="G27" s="89"/>
      <c r="H27" s="90"/>
      <c r="I27" s="90"/>
      <c r="J27" s="91"/>
      <c r="K27" s="382"/>
      <c r="L27" s="368"/>
    </row>
    <row r="28" spans="1:12" ht="15.75">
      <c r="A28" s="447" t="s">
        <v>195</v>
      </c>
      <c r="B28" s="438"/>
      <c r="C28" s="439"/>
      <c r="D28" s="440"/>
      <c r="E28" s="441"/>
      <c r="F28" s="442"/>
      <c r="G28" s="442"/>
      <c r="H28" s="443"/>
      <c r="I28" s="443"/>
      <c r="J28" s="444"/>
      <c r="K28" s="445"/>
      <c r="L28" s="368"/>
    </row>
    <row r="29" spans="1:12" ht="15.75">
      <c r="A29" s="48" t="s">
        <v>238</v>
      </c>
      <c r="B29" s="302"/>
      <c r="C29" s="289"/>
      <c r="D29" s="286"/>
      <c r="E29" s="88"/>
      <c r="F29" s="89"/>
      <c r="G29" s="89"/>
      <c r="H29" s="90"/>
      <c r="I29" s="90"/>
      <c r="J29" s="91"/>
      <c r="K29" s="382"/>
      <c r="L29" s="368"/>
    </row>
    <row r="30" spans="1:12" ht="15.75">
      <c r="A30" s="49" t="s">
        <v>239</v>
      </c>
      <c r="B30" s="302"/>
      <c r="C30" s="289"/>
      <c r="D30" s="286"/>
      <c r="E30" s="88"/>
      <c r="F30" s="89"/>
      <c r="G30" s="89"/>
      <c r="H30" s="90"/>
      <c r="I30" s="90"/>
      <c r="J30" s="91"/>
      <c r="K30" s="382"/>
      <c r="L30" s="368"/>
    </row>
    <row r="31" spans="1:12" ht="15.75">
      <c r="A31" s="49" t="s">
        <v>240</v>
      </c>
      <c r="B31" s="302"/>
      <c r="C31" s="289"/>
      <c r="D31" s="286"/>
      <c r="E31" s="88"/>
      <c r="F31" s="89"/>
      <c r="G31" s="89"/>
      <c r="H31" s="90"/>
      <c r="I31" s="90"/>
      <c r="J31" s="91"/>
      <c r="K31" s="382"/>
      <c r="L31" s="368"/>
    </row>
    <row r="32" spans="1:12" ht="15.75">
      <c r="A32" s="49" t="s">
        <v>241</v>
      </c>
      <c r="B32" s="302"/>
      <c r="C32" s="289"/>
      <c r="D32" s="286"/>
      <c r="E32" s="88"/>
      <c r="F32" s="89"/>
      <c r="G32" s="89"/>
      <c r="H32" s="90"/>
      <c r="I32" s="90"/>
      <c r="J32" s="91"/>
      <c r="K32" s="382"/>
      <c r="L32" s="368"/>
    </row>
    <row r="33" spans="1:12" s="76" customFormat="1" ht="15.75">
      <c r="A33" s="448" t="s">
        <v>335</v>
      </c>
      <c r="B33" s="438"/>
      <c r="C33" s="439"/>
      <c r="D33" s="440"/>
      <c r="E33" s="441"/>
      <c r="F33" s="442"/>
      <c r="G33" s="442"/>
      <c r="H33" s="443"/>
      <c r="I33" s="443"/>
      <c r="J33" s="444"/>
      <c r="K33" s="445"/>
      <c r="L33" s="325"/>
    </row>
    <row r="34" spans="1:12" s="76" customFormat="1" ht="33.950000000000003" customHeight="1">
      <c r="A34" s="93" t="s">
        <v>336</v>
      </c>
      <c r="B34" s="302"/>
      <c r="C34" s="289"/>
      <c r="D34" s="286"/>
      <c r="E34" s="88"/>
      <c r="F34" s="89"/>
      <c r="G34" s="89"/>
      <c r="H34" s="90"/>
      <c r="I34" s="90"/>
      <c r="J34" s="91"/>
      <c r="K34" s="382"/>
      <c r="L34" s="327"/>
    </row>
    <row r="35" spans="1:12" ht="15.75" customHeight="1">
      <c r="A35" s="240"/>
      <c r="B35" s="96"/>
      <c r="C35" s="96"/>
      <c r="D35" s="96"/>
      <c r="E35" s="96"/>
      <c r="F35" s="96"/>
      <c r="G35" s="96"/>
      <c r="H35" s="97"/>
      <c r="I35" s="97"/>
      <c r="J35" s="96"/>
      <c r="K35" s="96"/>
      <c r="L35" s="313" t="s">
        <v>266</v>
      </c>
    </row>
    <row r="36" spans="1:12" ht="15.75" customHeight="1">
      <c r="A36" s="140" t="s">
        <v>322</v>
      </c>
      <c r="B36" s="291">
        <f>SUM($B$14:$B$35)</f>
        <v>0</v>
      </c>
      <c r="C36" s="291"/>
      <c r="D36" s="141">
        <f>SUM($D$12:$D$34)</f>
        <v>0</v>
      </c>
      <c r="E36" s="138"/>
      <c r="F36" s="141">
        <f>SUM($F$12:$F$34)</f>
        <v>0</v>
      </c>
      <c r="G36" s="138"/>
      <c r="H36" s="141">
        <f>SUM($H$12:$H$34)</f>
        <v>0</v>
      </c>
      <c r="I36" s="138"/>
      <c r="J36" s="318">
        <f>SUM($J$12:$J$34)</f>
        <v>0</v>
      </c>
      <c r="K36" s="138"/>
      <c r="L36" s="328">
        <f>+J36+H36+F36+D36</f>
        <v>0</v>
      </c>
    </row>
    <row r="37" spans="1:12" ht="15.75" customHeight="1">
      <c r="A37" s="232" t="s">
        <v>323</v>
      </c>
      <c r="B37" s="138">
        <f>+B36/$B$39</f>
        <v>0</v>
      </c>
      <c r="C37" s="138"/>
      <c r="D37" s="138">
        <f>+D36/$B$39</f>
        <v>0</v>
      </c>
      <c r="E37" s="138"/>
      <c r="F37" s="138">
        <f>+F36/$B$39</f>
        <v>0</v>
      </c>
      <c r="G37" s="138"/>
      <c r="H37" s="138">
        <f>+H36/$B$39</f>
        <v>0</v>
      </c>
      <c r="I37" s="138"/>
      <c r="J37" s="300">
        <f>+J36/$B$39</f>
        <v>0</v>
      </c>
      <c r="K37" s="138"/>
      <c r="L37" s="329">
        <f>+J37+H37+F37+D37</f>
        <v>0</v>
      </c>
    </row>
    <row r="38" spans="1:12" s="76" customFormat="1" ht="15.75" customHeight="1" thickBot="1">
      <c r="A38" s="240"/>
      <c r="B38" s="240"/>
      <c r="C38" s="240"/>
      <c r="D38" s="131"/>
      <c r="E38" s="131"/>
      <c r="F38" s="131"/>
      <c r="G38" s="131"/>
      <c r="H38" s="131"/>
      <c r="I38" s="131"/>
      <c r="J38" s="131"/>
      <c r="K38" s="131"/>
      <c r="L38" s="330"/>
    </row>
    <row r="39" spans="1:12" ht="15.75" customHeight="1">
      <c r="A39" s="292" t="s">
        <v>333</v>
      </c>
      <c r="B39" s="363">
        <v>18</v>
      </c>
      <c r="C39" s="332"/>
      <c r="E39" s="339"/>
      <c r="F39" s="339"/>
      <c r="G39" s="339"/>
      <c r="H39" s="339"/>
      <c r="I39" s="339"/>
      <c r="J39" s="339"/>
      <c r="K39" s="339"/>
      <c r="L39" s="339"/>
    </row>
    <row r="40" spans="1:12" ht="15.75" customHeight="1">
      <c r="A40" s="294" t="s">
        <v>359</v>
      </c>
      <c r="B40" s="366">
        <f>B36</f>
        <v>0</v>
      </c>
      <c r="C40" s="333"/>
      <c r="D40" s="339"/>
      <c r="E40" s="339"/>
      <c r="F40" s="339"/>
      <c r="G40" s="339"/>
      <c r="H40" s="339"/>
      <c r="I40" s="339"/>
      <c r="J40" s="339"/>
      <c r="K40" s="339"/>
      <c r="L40" s="339"/>
    </row>
    <row r="41" spans="1:12" s="338" customFormat="1" ht="15.75" customHeight="1" thickBot="1">
      <c r="A41" s="296" t="s">
        <v>360</v>
      </c>
      <c r="B41" s="367">
        <f>B39-B40</f>
        <v>18</v>
      </c>
      <c r="C41" s="333"/>
      <c r="D41" s="339"/>
      <c r="E41" s="339"/>
      <c r="F41" s="339"/>
      <c r="G41" s="339"/>
      <c r="H41" s="339"/>
      <c r="I41" s="339"/>
      <c r="J41" s="339"/>
      <c r="K41" s="339"/>
      <c r="L41" s="339"/>
    </row>
  </sheetData>
  <conditionalFormatting sqref="A15:A34">
    <cfRule type="expression" dxfId="25" priority="9">
      <formula>INDIRECT("B"&amp;ROW())=1</formula>
    </cfRule>
  </conditionalFormatting>
  <conditionalFormatting sqref="B12:C34">
    <cfRule type="expression" dxfId="24" priority="4">
      <formula>INDIRECT("B"&amp;ROW())=1</formula>
    </cfRule>
  </conditionalFormatting>
  <conditionalFormatting sqref="D12:K34">
    <cfRule type="expression" dxfId="23" priority="5">
      <formula>INDIRECT("B"&amp;ROW())=1</formula>
    </cfRule>
  </conditionalFormatting>
  <conditionalFormatting sqref="F12:K34">
    <cfRule type="expression" dxfId="22" priority="3">
      <formula>INDIRECT("D"&amp;ROW())=1</formula>
    </cfRule>
  </conditionalFormatting>
  <conditionalFormatting sqref="H12:K34">
    <cfRule type="expression" dxfId="21" priority="2">
      <formula>INDIRECT("F"&amp;ROW())=1</formula>
    </cfRule>
  </conditionalFormatting>
  <conditionalFormatting sqref="J12:K34">
    <cfRule type="expression" dxfId="20" priority="1">
      <formula>INDIRECT("H"&amp;ROW())=1</formula>
    </cfRule>
  </conditionalFormatting>
  <conditionalFormatting sqref="M37">
    <cfRule type="notContainsBlanks" dxfId="19" priority="10">
      <formula>LEN(TRIM(M37))&gt;0</formula>
    </cfRule>
  </conditionalFormatting>
  <pageMargins left="0.7" right="0.7" top="0.75" bottom="0.75" header="0" footer="0"/>
  <pageSetup orientation="landscape"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BP34"/>
  <sheetViews>
    <sheetView zoomScale="70" zoomScaleNormal="70" workbookViewId="0">
      <pane xSplit="1" ySplit="6" topLeftCell="B7" activePane="bottomRight" state="frozen"/>
      <selection activeCell="B1" sqref="B1"/>
      <selection pane="topRight" activeCell="B1" sqref="B1"/>
      <selection pane="bottomLeft" activeCell="B1" sqref="B1"/>
      <selection pane="bottomRight" activeCell="B13" sqref="B13"/>
    </sheetView>
  </sheetViews>
  <sheetFormatPr defaultColWidth="12.7109375" defaultRowHeight="15" customHeight="1"/>
  <cols>
    <col min="1" max="1" width="57.28515625" customWidth="1"/>
    <col min="2" max="2" width="17.140625" style="76" customWidth="1"/>
    <col min="3" max="3" width="26" style="76" customWidth="1"/>
    <col min="4" max="4" width="9.28515625" customWidth="1"/>
    <col min="5" max="5" width="25.85546875" customWidth="1"/>
    <col min="6" max="6" width="7.85546875" customWidth="1"/>
    <col min="7" max="7" width="28.140625" customWidth="1"/>
    <col min="8" max="8" width="8.42578125" customWidth="1"/>
    <col min="9" max="9" width="29.7109375" customWidth="1"/>
    <col min="10" max="10" width="7.42578125" customWidth="1"/>
    <col min="11" max="11" width="29.85546875" style="338" customWidth="1"/>
    <col min="12" max="30" width="43.7109375" style="338" customWidth="1"/>
    <col min="31" max="68" width="12.7109375" style="338"/>
  </cols>
  <sheetData>
    <row r="1" spans="1:12" ht="29.1" customHeight="1">
      <c r="A1" s="27" t="s">
        <v>196</v>
      </c>
      <c r="B1" s="72"/>
      <c r="C1" s="72"/>
      <c r="D1" s="43"/>
      <c r="E1" s="1"/>
      <c r="F1" s="2"/>
      <c r="G1" s="2"/>
      <c r="H1" s="3"/>
      <c r="I1" s="3"/>
      <c r="J1" s="2"/>
      <c r="K1" s="335"/>
      <c r="L1" s="344"/>
    </row>
    <row r="2" spans="1:12" ht="27" customHeight="1">
      <c r="A2" s="27" t="s">
        <v>1</v>
      </c>
      <c r="B2" s="72"/>
      <c r="C2" s="72"/>
      <c r="D2" s="44"/>
      <c r="E2" s="2"/>
      <c r="F2" s="2"/>
      <c r="G2" s="2"/>
      <c r="H2" s="3"/>
      <c r="I2" s="3"/>
      <c r="J2" s="2"/>
      <c r="K2" s="335"/>
      <c r="L2" s="344"/>
    </row>
    <row r="3" spans="1:12" ht="24.95" customHeight="1">
      <c r="A3" s="28" t="s">
        <v>227</v>
      </c>
      <c r="B3" s="42">
        <f>SUM(B32-D29-F29-H29-J29-B29)</f>
        <v>15</v>
      </c>
      <c r="C3" s="78"/>
      <c r="D3" s="4"/>
      <c r="E3" s="4"/>
      <c r="F3" s="4"/>
      <c r="G3" s="4"/>
      <c r="H3" s="5"/>
      <c r="I3" s="5"/>
      <c r="J3" s="5"/>
      <c r="K3" s="349"/>
      <c r="L3" s="344"/>
    </row>
    <row r="4" spans="1:12" ht="18" customHeight="1">
      <c r="A4" s="27" t="s">
        <v>2</v>
      </c>
      <c r="B4" s="72"/>
      <c r="C4" s="72"/>
      <c r="D4" s="2"/>
      <c r="E4" s="2"/>
      <c r="F4" s="2"/>
      <c r="G4" s="2"/>
      <c r="H4" s="3"/>
      <c r="I4" s="3"/>
      <c r="J4" s="3"/>
      <c r="K4" s="350"/>
      <c r="L4" s="344"/>
    </row>
    <row r="5" spans="1:12" ht="16.5" customHeight="1">
      <c r="A5" s="40" t="s">
        <v>197</v>
      </c>
      <c r="B5" s="301" t="s">
        <v>362</v>
      </c>
      <c r="C5" s="245"/>
      <c r="D5" s="259"/>
      <c r="E5" s="273" t="s">
        <v>309</v>
      </c>
      <c r="F5" s="259"/>
      <c r="G5" s="271" t="s">
        <v>310</v>
      </c>
      <c r="H5" s="259"/>
      <c r="I5" s="272" t="s">
        <v>320</v>
      </c>
      <c r="J5" s="259"/>
      <c r="K5" s="391" t="s">
        <v>321</v>
      </c>
      <c r="L5" s="390"/>
    </row>
    <row r="6" spans="1:12" ht="23.1" customHeight="1">
      <c r="A6" s="40"/>
      <c r="B6" s="245" t="s">
        <v>9</v>
      </c>
      <c r="C6" s="245" t="s">
        <v>361</v>
      </c>
      <c r="D6" s="281" t="s">
        <v>9</v>
      </c>
      <c r="E6" s="246" t="s">
        <v>10</v>
      </c>
      <c r="F6" s="281" t="s">
        <v>9</v>
      </c>
      <c r="G6" s="246" t="s">
        <v>10</v>
      </c>
      <c r="H6" s="281" t="s">
        <v>9</v>
      </c>
      <c r="I6" s="246" t="s">
        <v>10</v>
      </c>
      <c r="J6" s="281" t="s">
        <v>9</v>
      </c>
      <c r="K6" s="265" t="s">
        <v>10</v>
      </c>
      <c r="L6" s="390"/>
    </row>
    <row r="7" spans="1:12" ht="266.10000000000002" customHeight="1">
      <c r="A7" s="41" t="s">
        <v>198</v>
      </c>
      <c r="B7" s="336"/>
      <c r="C7" s="336"/>
      <c r="E7" s="32" t="s">
        <v>199</v>
      </c>
      <c r="G7" s="32" t="s">
        <v>200</v>
      </c>
      <c r="H7" s="236"/>
      <c r="I7" s="32"/>
      <c r="K7" s="56" t="s">
        <v>201</v>
      </c>
      <c r="L7" s="346"/>
    </row>
    <row r="8" spans="1:12" ht="12" customHeight="1">
      <c r="A8" s="40" t="s">
        <v>328</v>
      </c>
      <c r="B8" s="301" t="s">
        <v>362</v>
      </c>
      <c r="C8" s="259"/>
      <c r="D8" s="274" t="s">
        <v>329</v>
      </c>
      <c r="E8" s="40"/>
      <c r="F8" s="274" t="s">
        <v>330</v>
      </c>
      <c r="G8" s="40"/>
      <c r="H8" s="274" t="s">
        <v>331</v>
      </c>
      <c r="I8" s="40"/>
      <c r="J8" s="274" t="s">
        <v>332</v>
      </c>
      <c r="K8" s="55"/>
      <c r="L8" s="390"/>
    </row>
    <row r="9" spans="1:12" ht="210">
      <c r="A9" s="41" t="s">
        <v>202</v>
      </c>
      <c r="B9" s="336"/>
      <c r="C9" s="336"/>
      <c r="E9" s="41" t="s">
        <v>203</v>
      </c>
      <c r="G9" s="41" t="s">
        <v>204</v>
      </c>
      <c r="I9" s="41" t="s">
        <v>205</v>
      </c>
      <c r="K9" s="389" t="s">
        <v>206</v>
      </c>
      <c r="L9" s="346"/>
    </row>
    <row r="10" spans="1:12" ht="31.5">
      <c r="A10" s="22" t="s">
        <v>183</v>
      </c>
      <c r="B10" s="288" t="s">
        <v>260</v>
      </c>
      <c r="C10" s="304"/>
      <c r="D10" s="275" t="s">
        <v>318</v>
      </c>
      <c r="E10" s="22"/>
      <c r="F10" s="275" t="s">
        <v>319</v>
      </c>
      <c r="G10" s="22"/>
      <c r="H10" s="275" t="s">
        <v>320</v>
      </c>
      <c r="I10" s="22"/>
      <c r="J10" s="275" t="s">
        <v>321</v>
      </c>
      <c r="K10" s="55"/>
      <c r="L10" s="346"/>
    </row>
    <row r="11" spans="1:12" s="26" customFormat="1" ht="30">
      <c r="A11" s="38"/>
      <c r="B11" s="361" t="s">
        <v>9</v>
      </c>
      <c r="C11" s="362" t="s">
        <v>361</v>
      </c>
      <c r="D11" s="39" t="s">
        <v>9</v>
      </c>
      <c r="E11" s="39" t="s">
        <v>10</v>
      </c>
      <c r="F11" s="39" t="s">
        <v>9</v>
      </c>
      <c r="G11" s="39" t="s">
        <v>10</v>
      </c>
      <c r="H11" s="39" t="s">
        <v>9</v>
      </c>
      <c r="I11" s="39" t="s">
        <v>10</v>
      </c>
      <c r="J11" s="39" t="s">
        <v>9</v>
      </c>
      <c r="K11" s="378" t="s">
        <v>10</v>
      </c>
      <c r="L11" s="346"/>
    </row>
    <row r="12" spans="1:12" ht="15.75">
      <c r="A12" s="45" t="s">
        <v>207</v>
      </c>
      <c r="B12" s="302"/>
      <c r="C12" s="289"/>
      <c r="D12" s="286"/>
      <c r="E12" s="88"/>
      <c r="F12" s="89"/>
      <c r="G12" s="89"/>
      <c r="H12" s="90"/>
      <c r="I12" s="90"/>
      <c r="J12" s="91"/>
      <c r="K12" s="382"/>
      <c r="L12" s="346"/>
    </row>
    <row r="13" spans="1:12" ht="30">
      <c r="A13" s="45" t="s">
        <v>208</v>
      </c>
      <c r="B13" s="302"/>
      <c r="C13" s="289"/>
      <c r="D13" s="286"/>
      <c r="E13" s="88"/>
      <c r="F13" s="89"/>
      <c r="G13" s="89"/>
      <c r="H13" s="90"/>
      <c r="I13" s="90"/>
      <c r="J13" s="91"/>
      <c r="K13" s="382"/>
      <c r="L13" s="346"/>
    </row>
    <row r="14" spans="1:12" ht="30.75">
      <c r="A14" s="45" t="s">
        <v>209</v>
      </c>
      <c r="B14" s="302"/>
      <c r="C14" s="289"/>
      <c r="D14" s="286"/>
      <c r="E14" s="88"/>
      <c r="F14" s="89"/>
      <c r="G14" s="89"/>
      <c r="H14" s="90"/>
      <c r="I14" s="90"/>
      <c r="J14" s="91"/>
      <c r="K14" s="382"/>
      <c r="L14" s="390"/>
    </row>
    <row r="15" spans="1:12" ht="30.75">
      <c r="A15" s="45" t="s">
        <v>210</v>
      </c>
      <c r="B15" s="302"/>
      <c r="C15" s="289"/>
      <c r="D15" s="286"/>
      <c r="E15" s="88"/>
      <c r="F15" s="89"/>
      <c r="G15" s="89"/>
      <c r="H15" s="90"/>
      <c r="I15" s="90"/>
      <c r="J15" s="91"/>
      <c r="K15" s="382"/>
      <c r="L15" s="390"/>
    </row>
    <row r="16" spans="1:12" ht="15.75">
      <c r="A16" s="45" t="s">
        <v>211</v>
      </c>
      <c r="B16" s="302"/>
      <c r="C16" s="289"/>
      <c r="D16" s="286"/>
      <c r="E16" s="88"/>
      <c r="F16" s="89"/>
      <c r="G16" s="89"/>
      <c r="H16" s="90"/>
      <c r="I16" s="90"/>
      <c r="J16" s="91"/>
      <c r="K16" s="382"/>
      <c r="L16" s="390"/>
    </row>
    <row r="17" spans="1:12" ht="30.75">
      <c r="A17" s="45" t="s">
        <v>212</v>
      </c>
      <c r="B17" s="302"/>
      <c r="C17" s="289"/>
      <c r="D17" s="286"/>
      <c r="E17" s="88"/>
      <c r="F17" s="89"/>
      <c r="G17" s="89"/>
      <c r="H17" s="90"/>
      <c r="I17" s="90"/>
      <c r="J17" s="91"/>
      <c r="K17" s="382"/>
      <c r="L17" s="390"/>
    </row>
    <row r="18" spans="1:12" ht="30.75">
      <c r="A18" s="45" t="s">
        <v>213</v>
      </c>
      <c r="B18" s="302"/>
      <c r="C18" s="289"/>
      <c r="D18" s="286"/>
      <c r="E18" s="88"/>
      <c r="F18" s="89"/>
      <c r="G18" s="89"/>
      <c r="H18" s="90"/>
      <c r="I18" s="90"/>
      <c r="J18" s="91"/>
      <c r="K18" s="382"/>
      <c r="L18" s="390"/>
    </row>
    <row r="19" spans="1:12" ht="30.75">
      <c r="A19" s="45" t="s">
        <v>214</v>
      </c>
      <c r="B19" s="302"/>
      <c r="C19" s="289"/>
      <c r="D19" s="286"/>
      <c r="E19" s="88"/>
      <c r="F19" s="89"/>
      <c r="G19" s="89"/>
      <c r="H19" s="90"/>
      <c r="I19" s="90"/>
      <c r="J19" s="91"/>
      <c r="K19" s="382"/>
      <c r="L19" s="390"/>
    </row>
    <row r="20" spans="1:12" ht="15.75">
      <c r="A20" s="45" t="s">
        <v>215</v>
      </c>
      <c r="B20" s="302"/>
      <c r="C20" s="289"/>
      <c r="D20" s="286"/>
      <c r="E20" s="88"/>
      <c r="F20" s="89"/>
      <c r="G20" s="89"/>
      <c r="H20" s="90"/>
      <c r="I20" s="90"/>
      <c r="J20" s="91"/>
      <c r="K20" s="382"/>
      <c r="L20" s="390"/>
    </row>
    <row r="21" spans="1:12" ht="30.75">
      <c r="A21" s="45" t="s">
        <v>216</v>
      </c>
      <c r="B21" s="302"/>
      <c r="C21" s="289"/>
      <c r="D21" s="286"/>
      <c r="E21" s="88"/>
      <c r="F21" s="89"/>
      <c r="G21" s="89"/>
      <c r="H21" s="90"/>
      <c r="I21" s="90"/>
      <c r="J21" s="91"/>
      <c r="K21" s="382"/>
      <c r="L21" s="390"/>
    </row>
    <row r="22" spans="1:12" ht="15.75">
      <c r="A22" s="45" t="s">
        <v>217</v>
      </c>
      <c r="B22" s="302"/>
      <c r="C22" s="289"/>
      <c r="D22" s="286"/>
      <c r="E22" s="88"/>
      <c r="F22" s="89"/>
      <c r="G22" s="89"/>
      <c r="H22" s="90"/>
      <c r="I22" s="90"/>
      <c r="J22" s="91"/>
      <c r="K22" s="382"/>
      <c r="L22" s="390"/>
    </row>
    <row r="23" spans="1:12" ht="30.75">
      <c r="A23" s="45" t="s">
        <v>218</v>
      </c>
      <c r="B23" s="302"/>
      <c r="C23" s="289"/>
      <c r="D23" s="286"/>
      <c r="E23" s="88"/>
      <c r="F23" s="89"/>
      <c r="G23" s="89"/>
      <c r="H23" s="90"/>
      <c r="I23" s="90"/>
      <c r="J23" s="91"/>
      <c r="K23" s="382"/>
      <c r="L23" s="390"/>
    </row>
    <row r="24" spans="1:12" ht="30.75">
      <c r="A24" s="45" t="s">
        <v>219</v>
      </c>
      <c r="B24" s="302"/>
      <c r="C24" s="289"/>
      <c r="D24" s="286"/>
      <c r="E24" s="88"/>
      <c r="F24" s="89"/>
      <c r="G24" s="89"/>
      <c r="H24" s="90"/>
      <c r="I24" s="90"/>
      <c r="J24" s="91"/>
      <c r="K24" s="382"/>
      <c r="L24" s="390"/>
    </row>
    <row r="25" spans="1:12" ht="30.75">
      <c r="A25" s="45" t="s">
        <v>220</v>
      </c>
      <c r="B25" s="302"/>
      <c r="C25" s="289"/>
      <c r="D25" s="286"/>
      <c r="E25" s="88"/>
      <c r="F25" s="89"/>
      <c r="G25" s="89"/>
      <c r="H25" s="90"/>
      <c r="I25" s="90"/>
      <c r="J25" s="91"/>
      <c r="K25" s="382"/>
      <c r="L25" s="390"/>
    </row>
    <row r="26" spans="1:12" s="76" customFormat="1" ht="15.75">
      <c r="A26" s="437" t="s">
        <v>335</v>
      </c>
      <c r="B26" s="429"/>
      <c r="C26" s="430"/>
      <c r="D26" s="431"/>
      <c r="E26" s="432"/>
      <c r="F26" s="433"/>
      <c r="G26" s="433"/>
      <c r="H26" s="434"/>
      <c r="I26" s="434"/>
      <c r="J26" s="435"/>
      <c r="K26" s="436"/>
      <c r="L26" s="325"/>
    </row>
    <row r="27" spans="1:12" s="76" customFormat="1" ht="31.5" customHeight="1">
      <c r="A27" s="93" t="s">
        <v>336</v>
      </c>
      <c r="B27" s="302"/>
      <c r="C27" s="289"/>
      <c r="D27" s="286"/>
      <c r="E27" s="88"/>
      <c r="F27" s="89"/>
      <c r="G27" s="89"/>
      <c r="H27" s="90"/>
      <c r="I27" s="90"/>
      <c r="J27" s="91"/>
      <c r="K27" s="382"/>
      <c r="L27" s="327"/>
    </row>
    <row r="28" spans="1:12" ht="24.95" customHeight="1">
      <c r="A28" s="240"/>
      <c r="B28" s="131"/>
      <c r="C28" s="131"/>
      <c r="D28" s="131"/>
      <c r="E28" s="131"/>
      <c r="F28" s="131"/>
      <c r="G28" s="131"/>
      <c r="H28" s="132"/>
      <c r="I28" s="132"/>
      <c r="J28" s="131"/>
      <c r="K28" s="131"/>
      <c r="L28" s="162" t="s">
        <v>266</v>
      </c>
    </row>
    <row r="29" spans="1:12" ht="15.75" customHeight="1">
      <c r="A29" s="140" t="s">
        <v>322</v>
      </c>
      <c r="B29" s="291">
        <f>SUM($B$12:$B$27)</f>
        <v>0</v>
      </c>
      <c r="C29" s="291"/>
      <c r="D29" s="141">
        <f>SUM($D$12:$D$27)</f>
        <v>0</v>
      </c>
      <c r="E29" s="141"/>
      <c r="F29" s="141">
        <f>SUM($F$12:$F$27)</f>
        <v>0</v>
      </c>
      <c r="G29" s="318"/>
      <c r="H29" s="141">
        <f>SUM($H$12:$H$27)</f>
        <v>0</v>
      </c>
      <c r="I29" s="318"/>
      <c r="J29" s="318">
        <f>SUM($J$12:$J$27)</f>
        <v>0</v>
      </c>
      <c r="K29" s="318"/>
      <c r="L29" s="162">
        <f>+J29+H29+F29+D29</f>
        <v>0</v>
      </c>
    </row>
    <row r="30" spans="1:12" ht="15.75" customHeight="1">
      <c r="A30" s="232" t="s">
        <v>323</v>
      </c>
      <c r="B30" s="138">
        <f>+B29/$B$32</f>
        <v>0</v>
      </c>
      <c r="C30" s="138"/>
      <c r="D30" s="138">
        <f>+D29/$B$32</f>
        <v>0</v>
      </c>
      <c r="E30" s="138"/>
      <c r="F30" s="138">
        <f>+F29/$B$32</f>
        <v>0</v>
      </c>
      <c r="G30" s="300"/>
      <c r="H30" s="138">
        <f>+H29/$B$32</f>
        <v>0</v>
      </c>
      <c r="I30" s="300"/>
      <c r="J30" s="300">
        <f>+J29/$B$32</f>
        <v>0</v>
      </c>
      <c r="K30" s="300"/>
      <c r="L30" s="359">
        <f>+K30+H30+F30+E30</f>
        <v>0</v>
      </c>
    </row>
    <row r="31" spans="1:12" s="76" customFormat="1" ht="15.75" customHeight="1" thickBot="1">
      <c r="A31" s="240"/>
      <c r="B31" s="240"/>
      <c r="C31" s="240"/>
      <c r="D31" s="131"/>
      <c r="E31" s="131"/>
      <c r="F31" s="131"/>
      <c r="G31" s="131"/>
      <c r="H31" s="131"/>
      <c r="I31" s="131"/>
      <c r="J31" s="131"/>
      <c r="K31" s="131"/>
      <c r="L31" s="330"/>
    </row>
    <row r="32" spans="1:12" ht="15.75" customHeight="1">
      <c r="A32" s="292" t="s">
        <v>333</v>
      </c>
      <c r="B32" s="363">
        <v>15</v>
      </c>
      <c r="C32" s="332"/>
      <c r="E32" s="339"/>
      <c r="F32" s="339"/>
      <c r="G32" s="339"/>
      <c r="H32" s="339"/>
      <c r="I32" s="339"/>
      <c r="J32" s="339"/>
      <c r="K32" s="339"/>
      <c r="L32" s="339"/>
    </row>
    <row r="33" spans="1:2" ht="15.75" customHeight="1">
      <c r="A33" s="294" t="s">
        <v>359</v>
      </c>
      <c r="B33" s="366">
        <f>B29</f>
        <v>0</v>
      </c>
    </row>
    <row r="34" spans="1:2" s="338" customFormat="1" ht="15.75" customHeight="1" thickBot="1">
      <c r="A34" s="296" t="s">
        <v>360</v>
      </c>
      <c r="B34" s="367">
        <f>B32-B33</f>
        <v>15</v>
      </c>
    </row>
  </sheetData>
  <conditionalFormatting sqref="A12:C27">
    <cfRule type="expression" dxfId="18" priority="4">
      <formula>INDIRECT("B"&amp;ROW())=1</formula>
    </cfRule>
  </conditionalFormatting>
  <conditionalFormatting sqref="D12:K27">
    <cfRule type="expression" dxfId="17" priority="5">
      <formula>INDIRECT("B"&amp;ROW())=1</formula>
    </cfRule>
  </conditionalFormatting>
  <conditionalFormatting sqref="F12:K27">
    <cfRule type="expression" dxfId="16" priority="3">
      <formula>INDIRECT("D"&amp;ROW())=1</formula>
    </cfRule>
  </conditionalFormatting>
  <conditionalFormatting sqref="H12:K27">
    <cfRule type="expression" dxfId="15" priority="2">
      <formula>INDIRECT("F"&amp;ROW())=1</formula>
    </cfRule>
  </conditionalFormatting>
  <conditionalFormatting sqref="J12:K27">
    <cfRule type="expression" dxfId="14" priority="1">
      <formula>INDIRECT("H"&amp;ROW())=1</formula>
    </cfRule>
  </conditionalFormatting>
  <conditionalFormatting sqref="M30">
    <cfRule type="notContainsBlanks" dxfId="13" priority="27">
      <formula>LEN(TRIM(M30))&gt;0</formula>
    </cfRule>
  </conditionalFormatting>
  <pageMargins left="0.7" right="0.7" top="0.75" bottom="0.75" header="0" footer="0"/>
  <pageSetup orientation="landscape"/>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2:A6"/>
  <sheetViews>
    <sheetView workbookViewId="0">
      <selection activeCell="A14" sqref="A14"/>
    </sheetView>
  </sheetViews>
  <sheetFormatPr defaultColWidth="12.7109375" defaultRowHeight="15" customHeight="1"/>
  <cols>
    <col min="1" max="6" width="12.7109375" customWidth="1"/>
  </cols>
  <sheetData>
    <row r="2" spans="1:1" ht="15.75" customHeight="1">
      <c r="A2" s="12" t="s">
        <v>17</v>
      </c>
    </row>
    <row r="3" spans="1:1" ht="15.75" customHeight="1">
      <c r="A3" s="12" t="s">
        <v>185</v>
      </c>
    </row>
    <row r="4" spans="1:1" ht="15.75" customHeight="1">
      <c r="A4" s="12" t="s">
        <v>187</v>
      </c>
    </row>
    <row r="5" spans="1:1" ht="15.75" customHeight="1">
      <c r="A5" s="12" t="s">
        <v>194</v>
      </c>
    </row>
    <row r="6" spans="1:1" ht="15.75" customHeight="1">
      <c r="A6" s="12" t="s">
        <v>243</v>
      </c>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2"/>
  <sheetViews>
    <sheetView topLeftCell="A118" zoomScale="110" zoomScaleNormal="110" workbookViewId="0">
      <selection activeCell="A118" sqref="A1:XFD1048576"/>
    </sheetView>
  </sheetViews>
  <sheetFormatPr defaultColWidth="10.85546875" defaultRowHeight="12.75"/>
  <cols>
    <col min="1" max="1" width="18" style="76" customWidth="1"/>
    <col min="2" max="2" width="15.140625" style="76" customWidth="1"/>
    <col min="3" max="3" width="17.140625" style="76" customWidth="1"/>
    <col min="4" max="4" width="15.42578125" style="76" customWidth="1"/>
    <col min="5" max="5" width="18" style="76" customWidth="1"/>
    <col min="6" max="6" width="17.85546875" style="76" customWidth="1"/>
    <col min="7" max="7" width="19" style="76" customWidth="1"/>
    <col min="8" max="8" width="16.28515625" style="76" customWidth="1"/>
    <col min="9" max="9" width="16.140625" style="76" customWidth="1"/>
    <col min="10" max="10" width="10.85546875" style="76"/>
    <col min="11" max="11" width="4.7109375" style="76" customWidth="1"/>
    <col min="12" max="16384" width="10.85546875" style="76"/>
  </cols>
  <sheetData>
    <row r="1" spans="1:9">
      <c r="A1" s="76" t="s">
        <v>262</v>
      </c>
    </row>
    <row r="3" spans="1:9">
      <c r="A3" s="126" t="s">
        <v>261</v>
      </c>
      <c r="B3" s="126" t="s">
        <v>260</v>
      </c>
      <c r="C3" s="126" t="s">
        <v>259</v>
      </c>
      <c r="D3" s="126" t="s">
        <v>258</v>
      </c>
      <c r="E3" s="126" t="s">
        <v>257</v>
      </c>
      <c r="F3" s="127" t="s">
        <v>256</v>
      </c>
      <c r="G3" s="127" t="s">
        <v>268</v>
      </c>
      <c r="H3" s="126" t="s">
        <v>269</v>
      </c>
    </row>
    <row r="4" spans="1:9">
      <c r="A4" s="129" t="s">
        <v>255</v>
      </c>
      <c r="B4" s="125"/>
      <c r="C4" s="143">
        <v>0.25</v>
      </c>
      <c r="D4" s="143">
        <v>0.25</v>
      </c>
      <c r="E4" s="143">
        <v>0.33333333333333331</v>
      </c>
      <c r="F4" s="142">
        <v>0.16666666666666666</v>
      </c>
      <c r="G4" s="142">
        <f>SUM(B4:F4)</f>
        <v>0.99999999999999989</v>
      </c>
      <c r="H4" s="149">
        <v>36</v>
      </c>
    </row>
    <row r="5" spans="1:9">
      <c r="A5" s="144" t="s">
        <v>254</v>
      </c>
      <c r="B5" s="125"/>
      <c r="C5" s="143">
        <v>0.21</v>
      </c>
      <c r="D5" s="143">
        <v>0.36</v>
      </c>
      <c r="E5" s="143">
        <v>0.28999999999999998</v>
      </c>
      <c r="F5" s="142">
        <v>0.14000000000000001</v>
      </c>
      <c r="G5" s="142">
        <f>SUM(B5:F5)</f>
        <v>0.99999999999999989</v>
      </c>
      <c r="H5" s="149">
        <v>14</v>
      </c>
    </row>
    <row r="6" spans="1:9">
      <c r="A6" s="129" t="s">
        <v>83</v>
      </c>
      <c r="B6" s="125"/>
      <c r="C6" s="143">
        <v>0.24</v>
      </c>
      <c r="D6" s="143">
        <v>0.26</v>
      </c>
      <c r="E6" s="143">
        <v>0.31</v>
      </c>
      <c r="F6" s="142">
        <v>0.19</v>
      </c>
      <c r="G6" s="142">
        <f t="shared" ref="G6:G10" si="0">SUM(B6:F6)</f>
        <v>1</v>
      </c>
      <c r="H6" s="149">
        <v>31</v>
      </c>
    </row>
    <row r="7" spans="1:9">
      <c r="A7" s="144" t="s">
        <v>253</v>
      </c>
      <c r="B7" s="143">
        <v>0.11</v>
      </c>
      <c r="C7" s="143">
        <v>0.15</v>
      </c>
      <c r="D7" s="143">
        <v>0.25</v>
      </c>
      <c r="E7" s="143">
        <v>0.28000000000000003</v>
      </c>
      <c r="F7" s="142">
        <v>0.21</v>
      </c>
      <c r="G7" s="142">
        <f>SUM(B7:F7)</f>
        <v>1</v>
      </c>
      <c r="H7" s="149">
        <v>25</v>
      </c>
    </row>
    <row r="8" spans="1:9">
      <c r="A8" s="129" t="s">
        <v>147</v>
      </c>
      <c r="B8" s="143">
        <v>0.16</v>
      </c>
      <c r="C8" s="143">
        <v>0.22</v>
      </c>
      <c r="D8" s="143">
        <v>0.21</v>
      </c>
      <c r="E8" s="143">
        <v>0.23</v>
      </c>
      <c r="F8" s="142">
        <v>0.18</v>
      </c>
      <c r="G8" s="142">
        <f>SUM(B8:F8)</f>
        <v>1</v>
      </c>
      <c r="H8" s="149">
        <v>12</v>
      </c>
    </row>
    <row r="9" spans="1:9">
      <c r="A9" s="144" t="s">
        <v>174</v>
      </c>
      <c r="B9" s="125"/>
      <c r="C9" s="143">
        <v>0.24</v>
      </c>
      <c r="D9" s="143">
        <v>0.26</v>
      </c>
      <c r="E9" s="143">
        <v>0.31</v>
      </c>
      <c r="F9" s="142">
        <v>0.19</v>
      </c>
      <c r="G9" s="142">
        <f t="shared" ref="G9" si="1">SUM(B9:F9)</f>
        <v>1</v>
      </c>
      <c r="H9" s="149">
        <v>17</v>
      </c>
    </row>
    <row r="10" spans="1:9">
      <c r="A10" s="130" t="s">
        <v>197</v>
      </c>
      <c r="B10" s="124"/>
      <c r="C10" s="143">
        <v>0.21</v>
      </c>
      <c r="D10" s="143">
        <v>0.36</v>
      </c>
      <c r="E10" s="143">
        <v>0.28999999999999998</v>
      </c>
      <c r="F10" s="142">
        <v>0.14000000000000001</v>
      </c>
      <c r="G10" s="142">
        <f t="shared" si="0"/>
        <v>0.99999999999999989</v>
      </c>
      <c r="H10" s="149">
        <v>14</v>
      </c>
    </row>
    <row r="11" spans="1:9" ht="15">
      <c r="H11" s="148">
        <f>SUM(H4:H10)</f>
        <v>149</v>
      </c>
      <c r="I11" s="147" t="s">
        <v>271</v>
      </c>
    </row>
    <row r="13" spans="1:9">
      <c r="A13" s="146" t="s">
        <v>270</v>
      </c>
      <c r="B13" s="151">
        <f>SUM(B4:B10)/7</f>
        <v>3.8571428571428576E-2</v>
      </c>
      <c r="C13" s="151">
        <f t="shared" ref="C13:G13" si="2">SUM(C4:C10)/7</f>
        <v>0.21714285714285714</v>
      </c>
      <c r="D13" s="151">
        <f t="shared" si="2"/>
        <v>0.27857142857142858</v>
      </c>
      <c r="E13" s="151">
        <f t="shared" si="2"/>
        <v>0.29190476190476194</v>
      </c>
      <c r="F13" s="151">
        <f t="shared" si="2"/>
        <v>0.17380952380952383</v>
      </c>
      <c r="G13" s="152">
        <f t="shared" si="2"/>
        <v>1</v>
      </c>
    </row>
    <row r="19" spans="1:6">
      <c r="A19" s="126" t="s">
        <v>261</v>
      </c>
      <c r="B19" s="126" t="s">
        <v>260</v>
      </c>
      <c r="C19" s="126" t="s">
        <v>259</v>
      </c>
      <c r="D19" s="126" t="s">
        <v>258</v>
      </c>
      <c r="E19" s="126" t="s">
        <v>257</v>
      </c>
      <c r="F19" s="127" t="s">
        <v>256</v>
      </c>
    </row>
    <row r="20" spans="1:6">
      <c r="B20" s="145">
        <v>0.04</v>
      </c>
      <c r="C20" s="145">
        <v>0.22</v>
      </c>
      <c r="D20" s="145">
        <v>0.28000000000000003</v>
      </c>
      <c r="E20" s="145">
        <v>0.28999999999999998</v>
      </c>
      <c r="F20" s="145">
        <v>0.17</v>
      </c>
    </row>
    <row r="40" spans="1:2">
      <c r="A40" s="146" t="s">
        <v>261</v>
      </c>
      <c r="B40" s="146" t="s">
        <v>272</v>
      </c>
    </row>
    <row r="41" spans="1:2">
      <c r="A41" s="76" t="s">
        <v>255</v>
      </c>
      <c r="B41" s="76">
        <v>17</v>
      </c>
    </row>
    <row r="42" spans="1:2">
      <c r="A42" s="76" t="s">
        <v>254</v>
      </c>
      <c r="B42" s="76">
        <v>14</v>
      </c>
    </row>
    <row r="43" spans="1:2">
      <c r="A43" s="76" t="s">
        <v>83</v>
      </c>
      <c r="B43" s="76">
        <v>19</v>
      </c>
    </row>
    <row r="44" spans="1:2">
      <c r="A44" s="76" t="s">
        <v>253</v>
      </c>
      <c r="B44" s="76">
        <v>21</v>
      </c>
    </row>
    <row r="45" spans="1:2">
      <c r="A45" s="76" t="s">
        <v>147</v>
      </c>
      <c r="B45" s="76">
        <v>18</v>
      </c>
    </row>
    <row r="46" spans="1:2">
      <c r="A46" s="76" t="s">
        <v>174</v>
      </c>
      <c r="B46" s="76">
        <v>19</v>
      </c>
    </row>
    <row r="47" spans="1:2">
      <c r="A47" s="76" t="s">
        <v>197</v>
      </c>
      <c r="B47" s="76">
        <v>14</v>
      </c>
    </row>
    <row r="52" spans="1:6">
      <c r="A52" s="126" t="s">
        <v>261</v>
      </c>
      <c r="B52" s="126" t="s">
        <v>260</v>
      </c>
      <c r="C52" s="126" t="s">
        <v>259</v>
      </c>
      <c r="D52" s="126" t="s">
        <v>258</v>
      </c>
      <c r="E52" s="126" t="s">
        <v>257</v>
      </c>
      <c r="F52" s="127" t="s">
        <v>256</v>
      </c>
    </row>
    <row r="53" spans="1:6">
      <c r="A53" s="129" t="s">
        <v>255</v>
      </c>
      <c r="B53" s="125"/>
      <c r="C53" s="125">
        <v>25</v>
      </c>
      <c r="D53" s="125">
        <v>25</v>
      </c>
      <c r="E53" s="125">
        <v>33</v>
      </c>
      <c r="F53" s="150">
        <v>17</v>
      </c>
    </row>
    <row r="54" spans="1:6">
      <c r="A54" s="144" t="s">
        <v>254</v>
      </c>
      <c r="B54" s="125"/>
      <c r="C54" s="125">
        <v>21</v>
      </c>
      <c r="D54" s="125">
        <v>36</v>
      </c>
      <c r="E54" s="125">
        <v>29</v>
      </c>
      <c r="F54" s="150">
        <v>14</v>
      </c>
    </row>
    <row r="55" spans="1:6">
      <c r="A55" s="129" t="s">
        <v>83</v>
      </c>
      <c r="B55" s="125"/>
      <c r="C55" s="125">
        <v>24</v>
      </c>
      <c r="D55" s="125">
        <v>26</v>
      </c>
      <c r="E55" s="125">
        <v>31</v>
      </c>
      <c r="F55" s="150">
        <v>19</v>
      </c>
    </row>
    <row r="56" spans="1:6">
      <c r="A56" s="144" t="s">
        <v>253</v>
      </c>
      <c r="B56" s="125">
        <v>11</v>
      </c>
      <c r="C56" s="125">
        <v>15</v>
      </c>
      <c r="D56" s="125">
        <v>25</v>
      </c>
      <c r="E56" s="125">
        <v>28</v>
      </c>
      <c r="F56" s="150">
        <v>21</v>
      </c>
    </row>
    <row r="57" spans="1:6">
      <c r="A57" s="129" t="s">
        <v>147</v>
      </c>
      <c r="B57" s="125">
        <v>16</v>
      </c>
      <c r="C57" s="125">
        <v>22</v>
      </c>
      <c r="D57" s="125">
        <v>21</v>
      </c>
      <c r="E57" s="125">
        <v>23</v>
      </c>
      <c r="F57" s="150">
        <v>18</v>
      </c>
    </row>
    <row r="58" spans="1:6">
      <c r="A58" s="144" t="s">
        <v>174</v>
      </c>
      <c r="B58" s="125"/>
      <c r="C58" s="125">
        <v>24</v>
      </c>
      <c r="D58" s="125">
        <v>26</v>
      </c>
      <c r="E58" s="125">
        <v>31</v>
      </c>
      <c r="F58" s="150">
        <v>19</v>
      </c>
    </row>
    <row r="59" spans="1:6">
      <c r="A59" s="130" t="s">
        <v>197</v>
      </c>
      <c r="B59" s="124"/>
      <c r="C59" s="125">
        <v>21</v>
      </c>
      <c r="D59" s="125">
        <v>36</v>
      </c>
      <c r="E59" s="125">
        <v>29</v>
      </c>
      <c r="F59" s="150">
        <v>14</v>
      </c>
    </row>
    <row r="72" spans="1:2" ht="15.75">
      <c r="A72" s="216" t="s">
        <v>296</v>
      </c>
      <c r="B72" s="217" t="s">
        <v>294</v>
      </c>
    </row>
    <row r="73" spans="1:2" ht="15.75">
      <c r="A73" s="218" t="s">
        <v>278</v>
      </c>
      <c r="B73" s="219">
        <v>3</v>
      </c>
    </row>
    <row r="74" spans="1:2" ht="15.75">
      <c r="A74" s="218" t="s">
        <v>279</v>
      </c>
      <c r="B74" s="221">
        <v>11</v>
      </c>
    </row>
    <row r="75" spans="1:2" ht="15.75">
      <c r="A75" s="218" t="s">
        <v>280</v>
      </c>
      <c r="B75" s="221">
        <v>11</v>
      </c>
    </row>
    <row r="76" spans="1:2" ht="15.75">
      <c r="A76" s="218" t="s">
        <v>281</v>
      </c>
      <c r="B76" s="221">
        <v>11</v>
      </c>
    </row>
    <row r="83" spans="4:5" ht="47.25">
      <c r="D83" s="216" t="s">
        <v>297</v>
      </c>
      <c r="E83" s="222" t="s">
        <v>267</v>
      </c>
    </row>
    <row r="84" spans="4:5" ht="15.75">
      <c r="D84" s="218" t="s">
        <v>278</v>
      </c>
      <c r="E84" s="220">
        <v>8.3000000000000004E-2</v>
      </c>
    </row>
    <row r="85" spans="4:5" ht="15.75">
      <c r="D85" s="218" t="s">
        <v>279</v>
      </c>
      <c r="E85" s="220">
        <v>0.30599999999999999</v>
      </c>
    </row>
    <row r="86" spans="4:5" ht="15.75">
      <c r="D86" s="218" t="s">
        <v>280</v>
      </c>
      <c r="E86" s="220">
        <v>0.30599999999999999</v>
      </c>
    </row>
    <row r="87" spans="4:5" ht="15.75">
      <c r="D87" s="218" t="s">
        <v>281</v>
      </c>
      <c r="E87" s="220">
        <v>0.30599999999999999</v>
      </c>
    </row>
    <row r="111" spans="1:9" ht="38.25">
      <c r="A111" s="126" t="s">
        <v>261</v>
      </c>
      <c r="B111" s="126" t="s">
        <v>260</v>
      </c>
      <c r="C111" s="126" t="s">
        <v>259</v>
      </c>
      <c r="D111" s="126" t="s">
        <v>258</v>
      </c>
      <c r="E111" s="126" t="s">
        <v>257</v>
      </c>
      <c r="F111" s="127" t="s">
        <v>256</v>
      </c>
      <c r="G111" s="127" t="s">
        <v>268</v>
      </c>
      <c r="H111" s="126" t="s">
        <v>269</v>
      </c>
      <c r="I111" s="226" t="s">
        <v>298</v>
      </c>
    </row>
    <row r="112" spans="1:9">
      <c r="A112" s="129" t="s">
        <v>255</v>
      </c>
      <c r="B112" s="125"/>
      <c r="C112" s="143">
        <v>0.25</v>
      </c>
      <c r="D112" s="143">
        <v>0.25</v>
      </c>
      <c r="E112" s="143">
        <v>0.33333333333333331</v>
      </c>
      <c r="F112" s="142">
        <v>0.16666666666666666</v>
      </c>
      <c r="G112" s="142">
        <f>SUM(B112:F112)</f>
        <v>0.99999999999999989</v>
      </c>
      <c r="H112" s="149">
        <v>36</v>
      </c>
      <c r="I112" s="229">
        <v>6</v>
      </c>
    </row>
    <row r="113" spans="1:9">
      <c r="A113" s="144" t="s">
        <v>254</v>
      </c>
      <c r="B113" s="125"/>
      <c r="C113" s="143">
        <v>0.21</v>
      </c>
      <c r="D113" s="143">
        <v>0.36</v>
      </c>
      <c r="E113" s="143">
        <v>0.28999999999999998</v>
      </c>
      <c r="F113" s="142">
        <v>0.14000000000000001</v>
      </c>
      <c r="G113" s="142">
        <f>SUM(B113:F113)</f>
        <v>0.99999999999999989</v>
      </c>
      <c r="H113" s="149">
        <v>14</v>
      </c>
      <c r="I113" s="229">
        <v>2</v>
      </c>
    </row>
    <row r="114" spans="1:9">
      <c r="A114" s="129" t="s">
        <v>83</v>
      </c>
      <c r="B114" s="125"/>
      <c r="C114" s="143">
        <v>0.24</v>
      </c>
      <c r="D114" s="143">
        <v>0.26</v>
      </c>
      <c r="E114" s="143">
        <v>0.31</v>
      </c>
      <c r="F114" s="142">
        <v>0.19</v>
      </c>
      <c r="G114" s="142">
        <f t="shared" ref="G114" si="3">SUM(B114:F114)</f>
        <v>1</v>
      </c>
      <c r="H114" s="149">
        <v>31</v>
      </c>
      <c r="I114" s="229">
        <v>6</v>
      </c>
    </row>
    <row r="115" spans="1:9">
      <c r="A115" s="144" t="s">
        <v>253</v>
      </c>
      <c r="B115" s="143">
        <v>0.11</v>
      </c>
      <c r="C115" s="143">
        <v>0.15</v>
      </c>
      <c r="D115" s="143">
        <v>0.25</v>
      </c>
      <c r="E115" s="143">
        <v>0.28000000000000003</v>
      </c>
      <c r="F115" s="142">
        <v>0.21</v>
      </c>
      <c r="G115" s="142">
        <f>SUM(B115:F115)</f>
        <v>1</v>
      </c>
      <c r="H115" s="149">
        <v>25</v>
      </c>
      <c r="I115" s="229">
        <v>5</v>
      </c>
    </row>
    <row r="116" spans="1:9">
      <c r="A116" s="129" t="s">
        <v>147</v>
      </c>
      <c r="B116" s="143">
        <v>0.16</v>
      </c>
      <c r="C116" s="143">
        <v>0.22</v>
      </c>
      <c r="D116" s="143">
        <v>0.21</v>
      </c>
      <c r="E116" s="143">
        <v>0.23</v>
      </c>
      <c r="F116" s="142">
        <v>0.18</v>
      </c>
      <c r="G116" s="142">
        <f>SUM(B116:F116)</f>
        <v>1</v>
      </c>
      <c r="H116" s="149">
        <v>12</v>
      </c>
      <c r="I116" s="229">
        <v>2</v>
      </c>
    </row>
    <row r="117" spans="1:9">
      <c r="A117" s="144" t="s">
        <v>174</v>
      </c>
      <c r="B117" s="125"/>
      <c r="C117" s="143">
        <v>0.24</v>
      </c>
      <c r="D117" s="143">
        <v>0.26</v>
      </c>
      <c r="E117" s="143">
        <v>0.31</v>
      </c>
      <c r="F117" s="142">
        <v>0.19</v>
      </c>
      <c r="G117" s="142">
        <f t="shared" ref="G117:G118" si="4">SUM(B117:F117)</f>
        <v>1</v>
      </c>
      <c r="H117" s="149">
        <v>17</v>
      </c>
      <c r="I117" s="229">
        <v>3</v>
      </c>
    </row>
    <row r="118" spans="1:9">
      <c r="A118" s="130" t="s">
        <v>197</v>
      </c>
      <c r="B118" s="124"/>
      <c r="C118" s="143">
        <v>0.21</v>
      </c>
      <c r="D118" s="143">
        <v>0.36</v>
      </c>
      <c r="E118" s="143">
        <v>0.28999999999999998</v>
      </c>
      <c r="F118" s="142">
        <v>0.14000000000000001</v>
      </c>
      <c r="G118" s="142">
        <f t="shared" si="4"/>
        <v>0.99999999999999989</v>
      </c>
      <c r="H118" s="149">
        <v>14</v>
      </c>
      <c r="I118" s="229">
        <v>2</v>
      </c>
    </row>
    <row r="119" spans="1:9">
      <c r="H119" s="223">
        <f>SUM(H112:H118)</f>
        <v>149</v>
      </c>
      <c r="I119" s="224">
        <f>SUM(I112:I118)</f>
        <v>26</v>
      </c>
    </row>
    <row r="121" spans="1:9" ht="38.25">
      <c r="H121" s="227" t="s">
        <v>299</v>
      </c>
      <c r="I121" s="225"/>
    </row>
    <row r="122" spans="1:9" ht="25.5">
      <c r="H122" s="228">
        <f>I119/H119</f>
        <v>0.17449664429530201</v>
      </c>
      <c r="I122" s="230" t="s">
        <v>300</v>
      </c>
    </row>
    <row r="131" spans="1:9" ht="38.25">
      <c r="A131" s="126" t="s">
        <v>261</v>
      </c>
      <c r="B131" s="126" t="s">
        <v>260</v>
      </c>
      <c r="C131" s="126" t="s">
        <v>259</v>
      </c>
      <c r="D131" s="126" t="s">
        <v>258</v>
      </c>
      <c r="E131" s="126" t="s">
        <v>257</v>
      </c>
      <c r="F131" s="127" t="s">
        <v>256</v>
      </c>
      <c r="G131" s="127" t="s">
        <v>268</v>
      </c>
      <c r="H131" s="126" t="s">
        <v>269</v>
      </c>
      <c r="I131" s="226" t="s">
        <v>298</v>
      </c>
    </row>
    <row r="132" spans="1:9">
      <c r="A132" s="129" t="s">
        <v>255</v>
      </c>
      <c r="B132" s="125"/>
      <c r="C132" s="233">
        <f>'3.1 Communications'!D58</f>
        <v>0</v>
      </c>
      <c r="D132" s="233">
        <f>'3.1 Communications'!F58</f>
        <v>0</v>
      </c>
      <c r="E132" s="233">
        <f>'3.1 Communications'!H58</f>
        <v>0</v>
      </c>
      <c r="F132" s="233">
        <f>'3.1 Communications'!K58</f>
        <v>0</v>
      </c>
      <c r="G132" s="233">
        <f>'3.1 Communications'!$L$58</f>
        <v>0</v>
      </c>
      <c r="H132" s="149">
        <f>'3.1 Communications'!$L$57</f>
        <v>0</v>
      </c>
      <c r="I132" s="229">
        <v>6</v>
      </c>
    </row>
    <row r="133" spans="1:9">
      <c r="A133" s="144" t="s">
        <v>254</v>
      </c>
      <c r="B133" s="125"/>
      <c r="C133" s="233">
        <f>'3.2 Knowledge&amp;Skills'!D33</f>
        <v>0</v>
      </c>
      <c r="D133" s="233">
        <f>'3.2 Knowledge&amp;Skills'!F33</f>
        <v>0</v>
      </c>
      <c r="E133" s="233">
        <f>'3.2 Knowledge&amp;Skills'!I33</f>
        <v>0</v>
      </c>
      <c r="F133" s="233">
        <f>'3.2 Knowledge&amp;Skills'!J33</f>
        <v>0</v>
      </c>
      <c r="G133" s="233">
        <f>'3.2 Knowledge&amp;Skills'!L33</f>
        <v>0</v>
      </c>
      <c r="H133" s="149">
        <f>'3.2 Knowledge&amp;Skills'!$L$32</f>
        <v>0</v>
      </c>
      <c r="I133" s="229">
        <v>2</v>
      </c>
    </row>
    <row r="134" spans="1:9">
      <c r="A134" s="129" t="s">
        <v>83</v>
      </c>
      <c r="B134" s="125"/>
      <c r="C134" s="233">
        <f>'3.3 Support'!D51</f>
        <v>0</v>
      </c>
      <c r="D134" s="233">
        <f>'3.3 Support'!F51</f>
        <v>0</v>
      </c>
      <c r="E134" s="233">
        <f>'3.3 Support'!H51</f>
        <v>0</v>
      </c>
      <c r="F134" s="233">
        <f>'3.3 Support'!K51</f>
        <v>0</v>
      </c>
      <c r="G134" s="233">
        <f>'3.3 Support'!L51</f>
        <v>0</v>
      </c>
      <c r="H134" s="149">
        <f>'3.3 Support'!$L$50</f>
        <v>0</v>
      </c>
      <c r="I134" s="229">
        <v>6</v>
      </c>
    </row>
    <row r="135" spans="1:9">
      <c r="A135" s="144" t="s">
        <v>253</v>
      </c>
      <c r="B135" s="143" t="s">
        <v>263</v>
      </c>
      <c r="C135" s="233">
        <f>'3.4 ICT Dev Life Cycle'!D47</f>
        <v>0</v>
      </c>
      <c r="D135" s="233">
        <f>'3.4 ICT Dev Life Cycle'!F47</f>
        <v>0</v>
      </c>
      <c r="E135" s="233">
        <f>'3.4 ICT Dev Life Cycle'!H47</f>
        <v>0</v>
      </c>
      <c r="F135" s="233">
        <f>'3.4 ICT Dev Life Cycle'!J47</f>
        <v>0</v>
      </c>
      <c r="G135" s="233">
        <f>'3.4 ICT Dev Life Cycle'!L47</f>
        <v>0</v>
      </c>
      <c r="H135" s="149">
        <f>'3.4 ICT Dev Life Cycle'!$L$46</f>
        <v>0</v>
      </c>
      <c r="I135" s="229">
        <v>5</v>
      </c>
    </row>
    <row r="136" spans="1:9">
      <c r="A136" s="129" t="s">
        <v>147</v>
      </c>
      <c r="B136" s="143" t="s">
        <v>263</v>
      </c>
      <c r="C136" s="233">
        <f>'3.5 Personnel'!E32</f>
        <v>0</v>
      </c>
      <c r="D136" s="233">
        <f>'3.5 Personnel'!G32</f>
        <v>0</v>
      </c>
      <c r="E136" s="233">
        <f>'3.5 Personnel'!I32</f>
        <v>0</v>
      </c>
      <c r="F136" s="233">
        <f>'3.5 Personnel'!J32</f>
        <v>0</v>
      </c>
      <c r="G136" s="233">
        <f>'3.5 Personnel'!L32</f>
        <v>0</v>
      </c>
      <c r="H136" s="149">
        <f>'3.5 Personnel'!$L$31</f>
        <v>0</v>
      </c>
      <c r="I136" s="229">
        <v>2</v>
      </c>
    </row>
    <row r="137" spans="1:9">
      <c r="A137" s="144" t="s">
        <v>174</v>
      </c>
      <c r="B137" s="125"/>
      <c r="C137" s="233">
        <f>'3.6 Procurement'!D37</f>
        <v>0</v>
      </c>
      <c r="D137" s="233">
        <f>'3.6 Procurement'!F37</f>
        <v>0</v>
      </c>
      <c r="E137" s="233">
        <f>'3.6 Procurement'!H37</f>
        <v>0</v>
      </c>
      <c r="F137" s="233">
        <f>'3.6 Procurement'!J37</f>
        <v>0</v>
      </c>
      <c r="G137" s="233">
        <f>'3.6 Procurement'!L37</f>
        <v>0</v>
      </c>
      <c r="H137" s="149">
        <f>'3.6 Procurement'!$L$36</f>
        <v>0</v>
      </c>
      <c r="I137" s="229">
        <v>3</v>
      </c>
    </row>
    <row r="138" spans="1:9">
      <c r="A138" s="130" t="s">
        <v>197</v>
      </c>
      <c r="B138" s="124"/>
      <c r="C138" s="233">
        <f>'3.7 Culture'!E30</f>
        <v>0</v>
      </c>
      <c r="D138" s="233">
        <f>'3.7 Culture'!F30</f>
        <v>0</v>
      </c>
      <c r="E138" s="233">
        <f>'3.7 Culture'!H30</f>
        <v>0</v>
      </c>
      <c r="F138" s="233">
        <f>'3.7 Culture'!K30</f>
        <v>0</v>
      </c>
      <c r="G138" s="233">
        <f>'3.7 Culture'!L30</f>
        <v>0</v>
      </c>
      <c r="H138" s="149">
        <f>'3.7 Culture'!$L$29</f>
        <v>0</v>
      </c>
      <c r="I138" s="229">
        <v>2</v>
      </c>
    </row>
    <row r="139" spans="1:9">
      <c r="H139" s="223">
        <f>SUM(H132:H138)</f>
        <v>0</v>
      </c>
      <c r="I139" s="224">
        <f>SUM(I132:I138)</f>
        <v>26</v>
      </c>
    </row>
    <row r="141" spans="1:9" ht="38.25">
      <c r="H141" s="227" t="s">
        <v>299</v>
      </c>
      <c r="I141" s="225"/>
    </row>
    <row r="142" spans="1:9" ht="25.5">
      <c r="H142" s="228" t="e">
        <f>I139/H139</f>
        <v>#DIV/0!</v>
      </c>
      <c r="I142" s="230" t="s">
        <v>300</v>
      </c>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3A4C8E-FA46-4615-BEEB-13A12BA09B9C}">
  <dimension ref="A1:A26"/>
  <sheetViews>
    <sheetView workbookViewId="0"/>
  </sheetViews>
  <sheetFormatPr defaultColWidth="11.42578125" defaultRowHeight="12.75"/>
  <cols>
    <col min="1" max="1" width="175.28515625" style="418" customWidth="1"/>
  </cols>
  <sheetData>
    <row r="1" spans="1:1" ht="34.5">
      <c r="A1" s="411" t="s">
        <v>366</v>
      </c>
    </row>
    <row r="2" spans="1:1" ht="30.75" customHeight="1">
      <c r="A2" s="422" t="s">
        <v>367</v>
      </c>
    </row>
    <row r="3" spans="1:1" ht="15">
      <c r="A3" s="412" t="s">
        <v>368</v>
      </c>
    </row>
    <row r="4" spans="1:1" ht="15">
      <c r="A4" s="413" t="s">
        <v>369</v>
      </c>
    </row>
    <row r="5" spans="1:1" ht="15">
      <c r="A5" s="413" t="s">
        <v>370</v>
      </c>
    </row>
    <row r="6" spans="1:1" ht="15">
      <c r="A6" s="413" t="s">
        <v>371</v>
      </c>
    </row>
    <row r="7" spans="1:1" ht="15">
      <c r="A7" s="413" t="s">
        <v>372</v>
      </c>
    </row>
    <row r="8" spans="1:1" ht="33" customHeight="1">
      <c r="A8" s="419" t="s">
        <v>373</v>
      </c>
    </row>
    <row r="9" spans="1:1" ht="15.75">
      <c r="A9" s="414" t="s">
        <v>374</v>
      </c>
    </row>
    <row r="10" spans="1:1" ht="15.75">
      <c r="A10" s="414" t="s">
        <v>375</v>
      </c>
    </row>
    <row r="11" spans="1:1" ht="34.5" customHeight="1">
      <c r="A11" s="414" t="s">
        <v>376</v>
      </c>
    </row>
    <row r="12" spans="1:1" ht="42.75" customHeight="1">
      <c r="A12" s="420" t="s">
        <v>377</v>
      </c>
    </row>
    <row r="13" spans="1:1" ht="20.25">
      <c r="A13" s="415" t="s">
        <v>378</v>
      </c>
    </row>
    <row r="14" spans="1:1" ht="15.75">
      <c r="A14" s="416" t="s">
        <v>379</v>
      </c>
    </row>
    <row r="15" spans="1:1" ht="15.75">
      <c r="A15" s="414" t="s">
        <v>380</v>
      </c>
    </row>
    <row r="16" spans="1:1" ht="15.75">
      <c r="A16" s="414" t="s">
        <v>381</v>
      </c>
    </row>
    <row r="17" spans="1:1" ht="31.5">
      <c r="A17" s="414" t="s">
        <v>382</v>
      </c>
    </row>
    <row r="18" spans="1:1" ht="47.25">
      <c r="A18" s="414" t="s">
        <v>383</v>
      </c>
    </row>
    <row r="19" spans="1:1" ht="31.5">
      <c r="A19" s="414" t="s">
        <v>384</v>
      </c>
    </row>
    <row r="20" spans="1:1" ht="37.5" customHeight="1">
      <c r="A20" s="421" t="s">
        <v>385</v>
      </c>
    </row>
    <row r="21" spans="1:1" ht="47.25">
      <c r="A21" s="414" t="s">
        <v>386</v>
      </c>
    </row>
    <row r="22" spans="1:1" ht="31.5">
      <c r="A22" s="414" t="s">
        <v>387</v>
      </c>
    </row>
    <row r="23" spans="1:1" ht="40.5" customHeight="1">
      <c r="A23" s="421" t="s">
        <v>388</v>
      </c>
    </row>
    <row r="24" spans="1:1" ht="31.5">
      <c r="A24" s="414" t="s">
        <v>389</v>
      </c>
    </row>
    <row r="25" spans="1:1" ht="31.5">
      <c r="A25" s="414" t="s">
        <v>390</v>
      </c>
    </row>
    <row r="26" spans="1:1">
      <c r="A26" s="417" t="s">
        <v>391</v>
      </c>
    </row>
  </sheetData>
  <hyperlinks>
    <hyperlink ref="A26" r:id="rId1" display="https://w3c.github.io/maturity-model/" xr:uid="{2ADEBDD2-7082-4FCA-A490-8AA719BA1532}"/>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1:J11"/>
  <sheetViews>
    <sheetView zoomScale="110" zoomScaleNormal="110" workbookViewId="0">
      <selection activeCell="B17" sqref="B17"/>
    </sheetView>
  </sheetViews>
  <sheetFormatPr defaultColWidth="10.85546875" defaultRowHeight="12.75"/>
  <cols>
    <col min="1" max="1" width="16.85546875" style="76" customWidth="1"/>
    <col min="2" max="2" width="17.7109375" style="76" customWidth="1"/>
    <col min="3" max="3" width="14" style="76" customWidth="1"/>
    <col min="4" max="4" width="14.28515625" style="76" customWidth="1"/>
    <col min="5" max="5" width="13.85546875" style="76" customWidth="1"/>
    <col min="6" max="6" width="16" style="76" customWidth="1"/>
    <col min="7" max="7" width="17" style="76" customWidth="1"/>
    <col min="8" max="8" width="20.5703125" style="76" customWidth="1"/>
    <col min="9" max="9" width="18.42578125" style="76" customWidth="1"/>
    <col min="10" max="10" width="22.140625" style="76" customWidth="1"/>
    <col min="11" max="11" width="10.85546875" style="76"/>
    <col min="12" max="12" width="4.7109375" style="76" customWidth="1"/>
    <col min="13" max="16384" width="10.85546875" style="76"/>
  </cols>
  <sheetData>
    <row r="1" spans="1:10" s="406" customFormat="1" ht="32.1" customHeight="1">
      <c r="A1" s="407" t="s">
        <v>261</v>
      </c>
      <c r="B1" s="408" t="s">
        <v>260</v>
      </c>
      <c r="C1" s="408" t="s">
        <v>259</v>
      </c>
      <c r="D1" s="408" t="s">
        <v>258</v>
      </c>
      <c r="E1" s="408" t="s">
        <v>257</v>
      </c>
      <c r="F1" s="409" t="s">
        <v>256</v>
      </c>
      <c r="G1" s="409" t="s">
        <v>268</v>
      </c>
      <c r="H1" s="408" t="s">
        <v>363</v>
      </c>
      <c r="I1" s="408" t="s">
        <v>269</v>
      </c>
      <c r="J1" s="408" t="s">
        <v>298</v>
      </c>
    </row>
    <row r="2" spans="1:10" ht="15.75">
      <c r="A2" s="144" t="s">
        <v>253</v>
      </c>
      <c r="B2" s="392">
        <f>'3.4 ICT Dev Life Cycle'!B47</f>
        <v>0</v>
      </c>
      <c r="C2" s="233">
        <f>'3.4 ICT Dev Life Cycle'!D47</f>
        <v>0</v>
      </c>
      <c r="D2" s="233">
        <f>'3.4 ICT Dev Life Cycle'!F47</f>
        <v>0</v>
      </c>
      <c r="E2" s="233">
        <f>'3.4 ICT Dev Life Cycle'!H47</f>
        <v>0</v>
      </c>
      <c r="F2" s="233">
        <f>'3.4 ICT Dev Life Cycle'!J47</f>
        <v>0</v>
      </c>
      <c r="G2" s="234">
        <f>'3.4 ICT Dev Life Cycle'!L47</f>
        <v>0</v>
      </c>
      <c r="H2" s="149">
        <f>'3.4 ICT Dev Life Cycle'!$B$3</f>
        <v>27</v>
      </c>
      <c r="I2" s="149">
        <f>'3.4 ICT Dev Life Cycle'!$L$46</f>
        <v>0</v>
      </c>
      <c r="J2" s="235">
        <f>'3.4 ICT Dev Life Cycle'!$J$46</f>
        <v>0</v>
      </c>
    </row>
    <row r="3" spans="1:10" ht="15.75">
      <c r="A3" s="144" t="s">
        <v>174</v>
      </c>
      <c r="B3" s="392">
        <f>'3.6 Procurement'!B37</f>
        <v>0</v>
      </c>
      <c r="C3" s="233">
        <f>'3.6 Procurement'!D37</f>
        <v>0</v>
      </c>
      <c r="D3" s="233">
        <f>'3.6 Procurement'!F37</f>
        <v>0</v>
      </c>
      <c r="E3" s="233">
        <f>'3.6 Procurement'!H37</f>
        <v>0</v>
      </c>
      <c r="F3" s="233">
        <f>'3.6 Procurement'!J37</f>
        <v>0</v>
      </c>
      <c r="G3" s="234">
        <f>'3.6 Procurement'!L37</f>
        <v>0</v>
      </c>
      <c r="H3" s="149">
        <f>'3.6 Procurement'!$B$3</f>
        <v>18</v>
      </c>
      <c r="I3" s="149">
        <f>'3.6 Procurement'!$L$36</f>
        <v>0</v>
      </c>
      <c r="J3" s="235">
        <f>'3.6 Procurement'!$J$36</f>
        <v>0</v>
      </c>
    </row>
    <row r="4" spans="1:10" ht="15.75">
      <c r="A4" s="129" t="s">
        <v>255</v>
      </c>
      <c r="B4" s="392">
        <f>'3.1 Communications'!B58</f>
        <v>0</v>
      </c>
      <c r="C4" s="233">
        <f>'3.1 Communications'!D58</f>
        <v>0</v>
      </c>
      <c r="D4" s="233">
        <f>'3.1 Communications'!F58</f>
        <v>0</v>
      </c>
      <c r="E4" s="233">
        <f>'3.1 Communications'!H58</f>
        <v>0</v>
      </c>
      <c r="F4" s="233">
        <f>'3.1 Communications'!J58</f>
        <v>0</v>
      </c>
      <c r="G4" s="234">
        <f>'3.1 Communications'!$L$58</f>
        <v>0</v>
      </c>
      <c r="H4" s="149">
        <f>'3.1 Communications'!$B$3</f>
        <v>36</v>
      </c>
      <c r="I4" s="149">
        <f>'3.1 Communications'!$L$57</f>
        <v>0</v>
      </c>
      <c r="J4" s="235">
        <f>'3.1 Communications'!$J$57</f>
        <v>0</v>
      </c>
    </row>
    <row r="5" spans="1:10" ht="15.75">
      <c r="A5" s="144" t="s">
        <v>254</v>
      </c>
      <c r="B5" s="392">
        <f>'3.2 Knowledge&amp;Skills'!B33</f>
        <v>0</v>
      </c>
      <c r="C5" s="233">
        <f>'3.2 Knowledge&amp;Skills'!D33</f>
        <v>0</v>
      </c>
      <c r="D5" s="233">
        <f>'3.2 Knowledge&amp;Skills'!F33</f>
        <v>0</v>
      </c>
      <c r="E5" s="233">
        <f>'3.2 Knowledge&amp;Skills'!H33</f>
        <v>0</v>
      </c>
      <c r="F5" s="233">
        <f>'3.2 Knowledge&amp;Skills'!J33</f>
        <v>0</v>
      </c>
      <c r="G5" s="234">
        <f>'3.2 Knowledge&amp;Skills'!L33</f>
        <v>0</v>
      </c>
      <c r="H5" s="149">
        <f>'3.2 Knowledge&amp;Skills'!$B$3</f>
        <v>15</v>
      </c>
      <c r="I5" s="149">
        <f>'3.2 Knowledge&amp;Skills'!$L$32</f>
        <v>0</v>
      </c>
      <c r="J5" s="235">
        <f>'3.2 Knowledge&amp;Skills'!$J$32</f>
        <v>0</v>
      </c>
    </row>
    <row r="6" spans="1:10" ht="15.75">
      <c r="A6" s="129" t="s">
        <v>83</v>
      </c>
      <c r="B6" s="392">
        <f>'3.3 Support'!B51</f>
        <v>0</v>
      </c>
      <c r="C6" s="233">
        <f>'3.3 Support'!D51</f>
        <v>0</v>
      </c>
      <c r="D6" s="233">
        <f>'3.3 Support'!F51</f>
        <v>0</v>
      </c>
      <c r="E6" s="233">
        <f>'3.3 Support'!H51</f>
        <v>0</v>
      </c>
      <c r="F6" s="233">
        <f>'3.3 Support'!J51</f>
        <v>0</v>
      </c>
      <c r="G6" s="234">
        <f>'3.3 Support'!L51</f>
        <v>0</v>
      </c>
      <c r="H6" s="149">
        <f>'3.3 Support'!$B$3</f>
        <v>31</v>
      </c>
      <c r="I6" s="149">
        <f>'3.3 Support'!$L$50</f>
        <v>0</v>
      </c>
      <c r="J6" s="235">
        <f>'3.3 Support'!$J$50</f>
        <v>0</v>
      </c>
    </row>
    <row r="7" spans="1:10" ht="15.75">
      <c r="A7" s="129" t="s">
        <v>197</v>
      </c>
      <c r="B7" s="392">
        <f>'3.7 Culture'!B30</f>
        <v>0</v>
      </c>
      <c r="C7" s="233">
        <f>'3.7 Culture'!D30</f>
        <v>0</v>
      </c>
      <c r="D7" s="233">
        <f>'3.7 Culture'!F30</f>
        <v>0</v>
      </c>
      <c r="E7" s="233">
        <f>'3.7 Culture'!H30</f>
        <v>0</v>
      </c>
      <c r="F7" s="233">
        <f>'3.7 Culture'!J30</f>
        <v>0</v>
      </c>
      <c r="G7" s="234">
        <f>'3.7 Culture'!L30</f>
        <v>0</v>
      </c>
      <c r="H7" s="149">
        <f>'3.7 Culture'!$B$3</f>
        <v>15</v>
      </c>
      <c r="I7" s="149">
        <f>'3.7 Culture'!$L$29</f>
        <v>0</v>
      </c>
      <c r="J7" s="235">
        <f>'3.7 Culture'!$J$29</f>
        <v>0</v>
      </c>
    </row>
    <row r="8" spans="1:10" ht="16.5" thickBot="1">
      <c r="A8" s="129" t="s">
        <v>147</v>
      </c>
      <c r="B8" s="392">
        <f>'3.5 Personnel'!B32</f>
        <v>0</v>
      </c>
      <c r="C8" s="395">
        <f>'3.5 Personnel'!D32</f>
        <v>0</v>
      </c>
      <c r="D8" s="395">
        <f>'3.5 Personnel'!F32</f>
        <v>0</v>
      </c>
      <c r="E8" s="395">
        <f>'3.5 Personnel'!H32</f>
        <v>0</v>
      </c>
      <c r="F8" s="395">
        <f>'3.5 Personnel'!J32</f>
        <v>0</v>
      </c>
      <c r="G8" s="396">
        <f>'3.5 Personnel'!L32</f>
        <v>0</v>
      </c>
      <c r="H8" s="397">
        <f>'3.5 Personnel'!$B$3</f>
        <v>13</v>
      </c>
      <c r="I8" s="397">
        <f>'3.5 Personnel'!$L$31</f>
        <v>0</v>
      </c>
      <c r="J8" s="398">
        <f>'3.5 Personnel'!$J$31</f>
        <v>0</v>
      </c>
    </row>
    <row r="9" spans="1:10" s="405" customFormat="1" ht="15.95" customHeight="1">
      <c r="A9" s="401" t="s">
        <v>364</v>
      </c>
      <c r="B9" s="400">
        <f t="shared" ref="B9:G9" si="0">AVERAGE(B2:B8)</f>
        <v>0</v>
      </c>
      <c r="C9" s="399">
        <f t="shared" si="0"/>
        <v>0</v>
      </c>
      <c r="D9" s="399">
        <f t="shared" si="0"/>
        <v>0</v>
      </c>
      <c r="E9" s="399">
        <f t="shared" si="0"/>
        <v>0</v>
      </c>
      <c r="F9" s="399">
        <f t="shared" si="0"/>
        <v>0</v>
      </c>
      <c r="G9" s="399">
        <f t="shared" si="0"/>
        <v>0</v>
      </c>
      <c r="H9" s="402">
        <f>SUM(H2:H8)</f>
        <v>155</v>
      </c>
      <c r="I9" s="403">
        <f>SUM(I2:I8)</f>
        <v>0</v>
      </c>
      <c r="J9" s="404">
        <f>SUM(J2:J8)</f>
        <v>0</v>
      </c>
    </row>
    <row r="10" spans="1:10" ht="48.75" customHeight="1">
      <c r="A10" s="393" t="s">
        <v>299</v>
      </c>
      <c r="B10" s="394">
        <f>IF((I9=0),0,J9/I9)</f>
        <v>0</v>
      </c>
      <c r="C10" s="393" t="s">
        <v>300</v>
      </c>
    </row>
    <row r="11" spans="1:10" ht="109.5" customHeight="1"/>
  </sheetData>
  <hyperlinks>
    <hyperlink ref="A4" location="'3.1 Communications'!A1" display="Communication" xr:uid="{FEC5581A-0317-5E48-A41A-93758E4067A5}"/>
    <hyperlink ref="A5" location="'3.2 Knowledge&amp;Skills'!A1" display="Knowledge &amp; Skills" xr:uid="{78304677-C2A1-694D-A816-4D560DB6567D}"/>
    <hyperlink ref="A6" location="'3.3 Support'!A1" display="Support" xr:uid="{6A679E2F-3DA4-EE40-A144-E0458C2D63C6}"/>
    <hyperlink ref="A2" location="'3.4 ICT Dev Life Cycle'!A1" display="ICT Dev. Life Cycle" xr:uid="{8DD60413-F17D-5146-917E-14CBD2882352}"/>
    <hyperlink ref="A8" location="'3.5 Personnel'!A1" display="Personnel" xr:uid="{F86A5973-B123-2443-8AD8-ABFC346D5FFD}"/>
    <hyperlink ref="A3" location="'3.6 Procurement'!A1" display="Procurement" xr:uid="{126846A7-F950-5946-8859-B57090ADAA0B}"/>
    <hyperlink ref="A7" location="'3.7 Culture'!A1" display="Culture" xr:uid="{AFD39253-45A5-4949-87CE-4F0046097A92}"/>
  </hyperlink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E56"/>
  <sheetViews>
    <sheetView workbookViewId="0">
      <selection activeCell="A55" sqref="A55"/>
    </sheetView>
  </sheetViews>
  <sheetFormatPr defaultColWidth="12.7109375" defaultRowHeight="20.25"/>
  <cols>
    <col min="1" max="1" width="47" style="167" customWidth="1"/>
    <col min="2" max="2" width="2.7109375" style="156" customWidth="1"/>
    <col min="3" max="3" width="66.7109375" style="215" customWidth="1"/>
    <col min="4" max="4" width="47.85546875" style="200" customWidth="1"/>
    <col min="5" max="5" width="50.42578125" style="156" customWidth="1"/>
    <col min="6" max="7" width="30.7109375" style="156" customWidth="1"/>
    <col min="8" max="26" width="38.7109375" style="156" customWidth="1"/>
    <col min="27" max="16384" width="12.7109375" style="156"/>
  </cols>
  <sheetData>
    <row r="1" spans="1:5" s="153" customFormat="1" ht="44.25" customHeight="1">
      <c r="A1" s="154" t="s">
        <v>0</v>
      </c>
      <c r="C1" s="202"/>
      <c r="D1" s="184"/>
      <c r="E1" s="155"/>
    </row>
    <row r="2" spans="1:5" s="177" customFormat="1" ht="45.95" customHeight="1">
      <c r="A2" s="176" t="s">
        <v>292</v>
      </c>
      <c r="C2" s="179" t="s">
        <v>1</v>
      </c>
      <c r="D2" s="185" t="s">
        <v>263</v>
      </c>
      <c r="E2" s="178"/>
    </row>
    <row r="3" spans="1:5" s="177" customFormat="1" ht="75" customHeight="1">
      <c r="A3" s="183" t="s">
        <v>293</v>
      </c>
      <c r="C3" s="179" t="s">
        <v>2</v>
      </c>
      <c r="D3" s="185"/>
      <c r="E3" s="178"/>
    </row>
    <row r="4" spans="1:5" s="159" customFormat="1" ht="78.95" customHeight="1">
      <c r="A4" s="168" t="s">
        <v>284</v>
      </c>
      <c r="B4" s="156"/>
      <c r="C4" s="203"/>
      <c r="D4" s="186"/>
      <c r="E4" s="158"/>
    </row>
    <row r="5" spans="1:5" ht="21.95" customHeight="1">
      <c r="C5" s="204" t="s">
        <v>7</v>
      </c>
      <c r="D5" s="187" t="s">
        <v>277</v>
      </c>
      <c r="E5" s="201" t="s">
        <v>283</v>
      </c>
    </row>
    <row r="6" spans="1:5" ht="126">
      <c r="A6" s="169" t="s">
        <v>286</v>
      </c>
      <c r="C6" s="205" t="s">
        <v>8</v>
      </c>
      <c r="D6" s="188" t="s">
        <v>9</v>
      </c>
      <c r="E6" s="160"/>
    </row>
    <row r="7" spans="1:5" ht="90">
      <c r="A7" s="170" t="s">
        <v>285</v>
      </c>
      <c r="C7" s="206" t="s">
        <v>11</v>
      </c>
      <c r="D7" s="189" t="s">
        <v>274</v>
      </c>
      <c r="E7" s="160" t="s">
        <v>295</v>
      </c>
    </row>
    <row r="8" spans="1:5" ht="60.75">
      <c r="A8" s="156"/>
      <c r="C8" s="206" t="s">
        <v>12</v>
      </c>
      <c r="D8" s="190" t="s">
        <v>276</v>
      </c>
      <c r="E8" s="160"/>
    </row>
    <row r="9" spans="1:5" ht="144">
      <c r="A9" s="171" t="s">
        <v>287</v>
      </c>
      <c r="C9" s="206" t="s">
        <v>13</v>
      </c>
      <c r="D9" s="190" t="s">
        <v>276</v>
      </c>
      <c r="E9" s="160"/>
    </row>
    <row r="10" spans="1:5" ht="162">
      <c r="A10" s="172" t="s">
        <v>289</v>
      </c>
      <c r="C10" s="206" t="s">
        <v>14</v>
      </c>
      <c r="D10" s="189" t="s">
        <v>274</v>
      </c>
      <c r="E10" s="160"/>
    </row>
    <row r="11" spans="1:5" ht="21">
      <c r="A11" s="173" t="s">
        <v>288</v>
      </c>
      <c r="C11" s="207" t="s">
        <v>15</v>
      </c>
      <c r="D11" s="191"/>
      <c r="E11" s="160"/>
    </row>
    <row r="12" spans="1:5">
      <c r="A12" s="156"/>
      <c r="C12" s="208" t="s">
        <v>16</v>
      </c>
      <c r="D12" s="192"/>
      <c r="E12" s="160"/>
    </row>
    <row r="13" spans="1:5" ht="90">
      <c r="A13" s="174" t="s">
        <v>290</v>
      </c>
      <c r="C13" s="206" t="s">
        <v>18</v>
      </c>
      <c r="D13" s="193" t="s">
        <v>275</v>
      </c>
      <c r="E13" s="160"/>
    </row>
    <row r="14" spans="1:5" ht="126">
      <c r="A14" s="175" t="s">
        <v>291</v>
      </c>
      <c r="C14" s="206" t="s">
        <v>19</v>
      </c>
      <c r="D14" s="194" t="s">
        <v>273</v>
      </c>
      <c r="E14" s="160"/>
    </row>
    <row r="15" spans="1:5" ht="40.5">
      <c r="C15" s="206" t="s">
        <v>20</v>
      </c>
      <c r="D15" s="189" t="s">
        <v>274</v>
      </c>
      <c r="E15" s="160"/>
    </row>
    <row r="16" spans="1:5">
      <c r="C16" s="206" t="s">
        <v>21</v>
      </c>
      <c r="D16" s="189" t="s">
        <v>274</v>
      </c>
      <c r="E16" s="160"/>
    </row>
    <row r="17" spans="3:5">
      <c r="C17" s="206" t="s">
        <v>22</v>
      </c>
      <c r="D17" s="189" t="s">
        <v>274</v>
      </c>
      <c r="E17" s="160"/>
    </row>
    <row r="18" spans="3:5">
      <c r="C18" s="206" t="s">
        <v>23</v>
      </c>
      <c r="D18" s="190" t="s">
        <v>276</v>
      </c>
      <c r="E18" s="160"/>
    </row>
    <row r="19" spans="3:5" ht="40.5">
      <c r="C19" s="206" t="s">
        <v>24</v>
      </c>
      <c r="D19" s="193" t="s">
        <v>275</v>
      </c>
      <c r="E19" s="160"/>
    </row>
    <row r="20" spans="3:5" ht="60.75">
      <c r="C20" s="206" t="s">
        <v>25</v>
      </c>
      <c r="D20" s="190" t="s">
        <v>276</v>
      </c>
      <c r="E20" s="160"/>
    </row>
    <row r="21" spans="3:5" ht="40.5">
      <c r="C21" s="206" t="s">
        <v>26</v>
      </c>
      <c r="D21" s="193" t="s">
        <v>275</v>
      </c>
      <c r="E21" s="160"/>
    </row>
    <row r="22" spans="3:5" ht="101.25">
      <c r="C22" s="206" t="s">
        <v>27</v>
      </c>
      <c r="D22" s="194" t="s">
        <v>273</v>
      </c>
      <c r="E22" s="160"/>
    </row>
    <row r="23" spans="3:5" ht="60.75">
      <c r="C23" s="206" t="s">
        <v>28</v>
      </c>
      <c r="D23" s="190" t="s">
        <v>276</v>
      </c>
      <c r="E23" s="160"/>
    </row>
    <row r="24" spans="3:5" ht="60.75">
      <c r="C24" s="206" t="s">
        <v>29</v>
      </c>
      <c r="D24" s="193" t="s">
        <v>275</v>
      </c>
      <c r="E24" s="160"/>
    </row>
    <row r="25" spans="3:5" ht="40.5">
      <c r="C25" s="206" t="s">
        <v>30</v>
      </c>
      <c r="D25" s="190" t="s">
        <v>276</v>
      </c>
      <c r="E25" s="160"/>
    </row>
    <row r="26" spans="3:5">
      <c r="C26" s="206" t="s">
        <v>31</v>
      </c>
      <c r="D26" s="189" t="s">
        <v>274</v>
      </c>
      <c r="E26" s="160"/>
    </row>
    <row r="27" spans="3:5">
      <c r="C27" s="206" t="s">
        <v>32</v>
      </c>
      <c r="D27" s="189" t="s">
        <v>274</v>
      </c>
      <c r="E27" s="160"/>
    </row>
    <row r="28" spans="3:5">
      <c r="C28" s="206" t="s">
        <v>33</v>
      </c>
      <c r="D28" s="189" t="s">
        <v>274</v>
      </c>
      <c r="E28" s="160"/>
    </row>
    <row r="29" spans="3:5" ht="40.5">
      <c r="C29" s="206" t="s">
        <v>34</v>
      </c>
      <c r="D29" s="190" t="s">
        <v>276</v>
      </c>
      <c r="E29" s="160"/>
    </row>
    <row r="30" spans="3:5">
      <c r="C30" s="206" t="s">
        <v>35</v>
      </c>
      <c r="D30" s="193" t="s">
        <v>275</v>
      </c>
      <c r="E30" s="160"/>
    </row>
    <row r="31" spans="3:5">
      <c r="C31" s="209" t="s">
        <v>36</v>
      </c>
      <c r="D31" s="195"/>
      <c r="E31" s="160"/>
    </row>
    <row r="32" spans="3:5">
      <c r="C32" s="206" t="s">
        <v>37</v>
      </c>
      <c r="D32" s="193" t="s">
        <v>275</v>
      </c>
      <c r="E32" s="160"/>
    </row>
    <row r="33" spans="3:5" ht="60.75">
      <c r="C33" s="206" t="s">
        <v>38</v>
      </c>
      <c r="D33" s="193" t="s">
        <v>275</v>
      </c>
      <c r="E33" s="160"/>
    </row>
    <row r="34" spans="3:5" ht="40.5">
      <c r="C34" s="206" t="s">
        <v>39</v>
      </c>
      <c r="D34" s="194" t="s">
        <v>273</v>
      </c>
      <c r="E34" s="160"/>
    </row>
    <row r="35" spans="3:5">
      <c r="C35" s="209" t="s">
        <v>40</v>
      </c>
      <c r="D35" s="193" t="s">
        <v>275</v>
      </c>
      <c r="E35" s="160"/>
    </row>
    <row r="36" spans="3:5" ht="40.5">
      <c r="C36" s="206" t="s">
        <v>41</v>
      </c>
      <c r="D36" s="189" t="s">
        <v>274</v>
      </c>
      <c r="E36" s="160"/>
    </row>
    <row r="37" spans="3:5" ht="60.75">
      <c r="C37" s="206" t="s">
        <v>42</v>
      </c>
      <c r="D37" s="190" t="s">
        <v>276</v>
      </c>
      <c r="E37" s="160"/>
    </row>
    <row r="38" spans="3:5" ht="40.5">
      <c r="C38" s="206" t="s">
        <v>43</v>
      </c>
      <c r="D38" s="193" t="s">
        <v>275</v>
      </c>
      <c r="E38" s="160"/>
    </row>
    <row r="39" spans="3:5" ht="40.5">
      <c r="C39" s="206" t="s">
        <v>44</v>
      </c>
      <c r="D39" s="190" t="s">
        <v>276</v>
      </c>
      <c r="E39" s="160"/>
    </row>
    <row r="40" spans="3:5" ht="40.5">
      <c r="C40" s="206" t="s">
        <v>45</v>
      </c>
      <c r="D40" s="193" t="s">
        <v>275</v>
      </c>
      <c r="E40" s="160"/>
    </row>
    <row r="41" spans="3:5" ht="40.5">
      <c r="C41" s="206" t="s">
        <v>46</v>
      </c>
      <c r="D41" s="190" t="s">
        <v>276</v>
      </c>
      <c r="E41" s="160"/>
    </row>
    <row r="42" spans="3:5" s="161" customFormat="1">
      <c r="C42" s="206" t="s">
        <v>47</v>
      </c>
      <c r="D42" s="193" t="s">
        <v>275</v>
      </c>
      <c r="E42" s="160"/>
    </row>
    <row r="43" spans="3:5" ht="81">
      <c r="C43" s="210" t="s">
        <v>48</v>
      </c>
      <c r="D43" s="196"/>
      <c r="E43" s="160"/>
    </row>
    <row r="44" spans="3:5">
      <c r="C44" s="206" t="s">
        <v>49</v>
      </c>
      <c r="D44" s="189" t="s">
        <v>274</v>
      </c>
      <c r="E44" s="160"/>
    </row>
    <row r="45" spans="3:5">
      <c r="C45" s="206" t="s">
        <v>50</v>
      </c>
      <c r="D45" s="193" t="s">
        <v>275</v>
      </c>
      <c r="E45" s="160"/>
    </row>
    <row r="46" spans="3:5" ht="40.5">
      <c r="C46" s="206" t="s">
        <v>51</v>
      </c>
      <c r="D46" s="190" t="s">
        <v>276</v>
      </c>
      <c r="E46" s="160"/>
    </row>
    <row r="47" spans="3:5" ht="40.5">
      <c r="C47" s="209" t="s">
        <v>52</v>
      </c>
      <c r="D47" s="195"/>
      <c r="E47" s="160"/>
    </row>
    <row r="48" spans="3:5" ht="68.099999999999994" customHeight="1">
      <c r="C48" s="206" t="s">
        <v>53</v>
      </c>
      <c r="D48" s="189" t="s">
        <v>274</v>
      </c>
      <c r="E48" s="160"/>
    </row>
    <row r="49" spans="3:5" ht="15.75" customHeight="1">
      <c r="C49" s="211"/>
      <c r="D49" s="197" t="s">
        <v>266</v>
      </c>
      <c r="E49" s="162" t="s">
        <v>282</v>
      </c>
    </row>
    <row r="50" spans="3:5" ht="33" customHeight="1">
      <c r="C50" s="212" t="s">
        <v>265</v>
      </c>
      <c r="D50" s="198">
        <f>+D53+D54+D55+D56</f>
        <v>36</v>
      </c>
      <c r="E50" s="181">
        <f>+E53+E54+E55+E56</f>
        <v>1</v>
      </c>
    </row>
    <row r="51" spans="3:5" s="163" customFormat="1" ht="33" customHeight="1">
      <c r="C51" s="199"/>
      <c r="D51" s="199"/>
    </row>
    <row r="52" spans="3:5" ht="39" customHeight="1">
      <c r="C52" s="213"/>
      <c r="D52" s="182" t="s">
        <v>294</v>
      </c>
      <c r="E52" s="164" t="s">
        <v>267</v>
      </c>
    </row>
    <row r="53" spans="3:5" ht="33" customHeight="1">
      <c r="C53" s="214" t="s">
        <v>278</v>
      </c>
      <c r="D53" s="165">
        <v>3</v>
      </c>
      <c r="E53" s="180">
        <f>+D53/36</f>
        <v>8.3333333333333329E-2</v>
      </c>
    </row>
    <row r="54" spans="3:5" ht="38.1" customHeight="1">
      <c r="C54" s="214" t="s">
        <v>279</v>
      </c>
      <c r="D54" s="166">
        <v>11</v>
      </c>
      <c r="E54" s="180">
        <f t="shared" ref="E54:E56" si="0">+D54/36</f>
        <v>0.30555555555555558</v>
      </c>
    </row>
    <row r="55" spans="3:5" ht="27.95" customHeight="1">
      <c r="C55" s="214" t="s">
        <v>280</v>
      </c>
      <c r="D55" s="166">
        <v>11</v>
      </c>
      <c r="E55" s="180">
        <f t="shared" si="0"/>
        <v>0.30555555555555558</v>
      </c>
    </row>
    <row r="56" spans="3:5" ht="32.1" customHeight="1">
      <c r="C56" s="214" t="s">
        <v>281</v>
      </c>
      <c r="D56" s="166">
        <v>11</v>
      </c>
      <c r="E56" s="180">
        <f t="shared" si="0"/>
        <v>0.30555555555555558</v>
      </c>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L62"/>
  <sheetViews>
    <sheetView tabSelected="1" zoomScale="70" zoomScaleNormal="70" workbookViewId="0">
      <pane xSplit="1" ySplit="6" topLeftCell="B7" activePane="bottomRight" state="frozen"/>
      <selection pane="topRight" activeCell="B1" sqref="B1"/>
      <selection pane="bottomLeft" activeCell="A7" sqref="A7"/>
      <selection pane="bottomRight" activeCell="B12" sqref="B12"/>
    </sheetView>
  </sheetViews>
  <sheetFormatPr defaultColWidth="12.7109375" defaultRowHeight="15" customHeight="1"/>
  <cols>
    <col min="1" max="1" width="55.140625" style="76" customWidth="1"/>
    <col min="2" max="2" width="17.140625" style="76" customWidth="1"/>
    <col min="3" max="3" width="26" style="76" customWidth="1"/>
    <col min="4" max="4" width="9.42578125" style="76" customWidth="1"/>
    <col min="5" max="5" width="28.5703125" style="76" customWidth="1"/>
    <col min="6" max="6" width="9.7109375" style="76" customWidth="1"/>
    <col min="7" max="7" width="26.42578125" style="76" customWidth="1"/>
    <col min="8" max="8" width="8.140625" style="76" customWidth="1"/>
    <col min="9" max="9" width="25.140625" style="76" customWidth="1"/>
    <col min="10" max="10" width="11" style="76" customWidth="1"/>
    <col min="11" max="11" width="27.42578125" style="76" customWidth="1"/>
    <col min="12" max="30" width="38.7109375" style="76" customWidth="1"/>
    <col min="31" max="31" width="12.7109375" style="76" customWidth="1"/>
    <col min="32" max="16384" width="12.7109375" style="76"/>
  </cols>
  <sheetData>
    <row r="1" spans="1:12" ht="44.25" customHeight="1">
      <c r="A1" s="72" t="s">
        <v>0</v>
      </c>
      <c r="B1" s="72"/>
      <c r="C1" s="72"/>
      <c r="D1" s="73"/>
      <c r="E1" s="72"/>
      <c r="F1" s="74"/>
      <c r="G1" s="74"/>
      <c r="H1" s="72"/>
      <c r="I1" s="72"/>
      <c r="J1" s="72"/>
      <c r="K1" s="72"/>
      <c r="L1" s="321"/>
    </row>
    <row r="2" spans="1:12" ht="29.25" customHeight="1">
      <c r="A2" s="72" t="s">
        <v>1</v>
      </c>
      <c r="B2" s="72"/>
      <c r="C2" s="72"/>
      <c r="D2" s="73" t="s">
        <v>263</v>
      </c>
      <c r="E2" s="72"/>
      <c r="F2" s="74"/>
      <c r="G2" s="74"/>
      <c r="H2" s="72"/>
      <c r="I2" s="72"/>
      <c r="J2" s="72"/>
      <c r="K2" s="72"/>
      <c r="L2" s="321"/>
    </row>
    <row r="3" spans="1:12" ht="29.25" customHeight="1">
      <c r="A3" s="77" t="s">
        <v>227</v>
      </c>
      <c r="B3" s="78">
        <f>SUM(B60-D57-F57-H57-J57-B57)</f>
        <v>36</v>
      </c>
      <c r="C3" s="78"/>
      <c r="D3" s="77"/>
      <c r="E3" s="77"/>
      <c r="F3" s="79"/>
      <c r="G3" s="79"/>
      <c r="H3" s="79"/>
      <c r="I3" s="79"/>
      <c r="J3" s="77"/>
      <c r="K3" s="77"/>
      <c r="L3" s="321"/>
    </row>
    <row r="4" spans="1:12" ht="29.25" customHeight="1">
      <c r="A4" s="72" t="s">
        <v>2</v>
      </c>
      <c r="B4" s="72"/>
      <c r="C4" s="72"/>
      <c r="D4" s="72"/>
      <c r="E4" s="72"/>
      <c r="F4" s="74"/>
      <c r="G4" s="74"/>
      <c r="H4" s="74"/>
      <c r="I4" s="74"/>
      <c r="J4" s="72"/>
      <c r="K4" s="72"/>
      <c r="L4" s="321"/>
    </row>
    <row r="5" spans="1:12" s="249" customFormat="1" ht="29.1" customHeight="1">
      <c r="A5" s="245"/>
      <c r="B5" s="301" t="s">
        <v>362</v>
      </c>
      <c r="C5" s="245"/>
      <c r="D5" s="281" t="s">
        <v>309</v>
      </c>
      <c r="E5" s="246"/>
      <c r="F5" s="247" t="s">
        <v>310</v>
      </c>
      <c r="H5" s="281" t="s">
        <v>311</v>
      </c>
      <c r="I5" s="246"/>
      <c r="J5" s="282" t="s">
        <v>312</v>
      </c>
      <c r="L5" s="321"/>
    </row>
    <row r="6" spans="1:12" s="249" customFormat="1" ht="29.1" customHeight="1">
      <c r="A6" s="245"/>
      <c r="B6" s="245" t="s">
        <v>9</v>
      </c>
      <c r="C6" s="245" t="s">
        <v>361</v>
      </c>
      <c r="D6" s="281" t="s">
        <v>9</v>
      </c>
      <c r="E6" s="246" t="s">
        <v>10</v>
      </c>
      <c r="F6" s="281" t="s">
        <v>9</v>
      </c>
      <c r="G6" s="246" t="s">
        <v>10</v>
      </c>
      <c r="H6" s="281" t="s">
        <v>9</v>
      </c>
      <c r="I6" s="246" t="s">
        <v>10</v>
      </c>
      <c r="J6" s="281" t="s">
        <v>9</v>
      </c>
      <c r="K6" s="265" t="s">
        <v>10</v>
      </c>
      <c r="L6" s="321"/>
    </row>
    <row r="7" spans="1:12" ht="169.5" customHeight="1">
      <c r="A7" s="84" t="s">
        <v>350</v>
      </c>
      <c r="B7" s="279"/>
      <c r="C7" s="279"/>
      <c r="E7" s="120" t="s">
        <v>246</v>
      </c>
      <c r="F7" s="11"/>
      <c r="G7" s="11" t="s">
        <v>247</v>
      </c>
      <c r="I7" s="11" t="s">
        <v>248</v>
      </c>
      <c r="K7" s="57" t="s">
        <v>249</v>
      </c>
      <c r="L7" s="324"/>
    </row>
    <row r="8" spans="1:12" ht="15.75">
      <c r="A8" s="81" t="s">
        <v>313</v>
      </c>
      <c r="B8" s="82"/>
      <c r="C8" s="82"/>
      <c r="D8" s="283" t="s">
        <v>314</v>
      </c>
      <c r="E8" s="82"/>
      <c r="F8" s="284" t="s">
        <v>315</v>
      </c>
      <c r="G8" s="83"/>
      <c r="H8" s="283" t="s">
        <v>316</v>
      </c>
      <c r="I8" s="82"/>
      <c r="J8" s="285" t="s">
        <v>317</v>
      </c>
      <c r="K8" s="82"/>
      <c r="L8" s="324"/>
    </row>
    <row r="9" spans="1:12" ht="126" customHeight="1">
      <c r="A9" s="84" t="s">
        <v>351</v>
      </c>
      <c r="B9" s="279"/>
      <c r="C9" s="279"/>
      <c r="E9" s="85" t="s">
        <v>3</v>
      </c>
      <c r="G9" s="86" t="s">
        <v>4</v>
      </c>
      <c r="I9" s="86" t="s">
        <v>5</v>
      </c>
      <c r="K9" s="316" t="s">
        <v>6</v>
      </c>
      <c r="L9" s="324"/>
    </row>
    <row r="10" spans="1:12" ht="36" customHeight="1">
      <c r="A10" s="81" t="s">
        <v>7</v>
      </c>
      <c r="B10" s="288" t="s">
        <v>260</v>
      </c>
      <c r="C10" s="304"/>
      <c r="D10" s="303" t="s">
        <v>318</v>
      </c>
      <c r="E10" s="87"/>
      <c r="F10" s="242" t="s">
        <v>319</v>
      </c>
      <c r="G10" s="87"/>
      <c r="H10" s="242" t="s">
        <v>320</v>
      </c>
      <c r="I10" s="87"/>
      <c r="J10" s="242" t="s">
        <v>321</v>
      </c>
      <c r="K10" s="87"/>
      <c r="L10" s="325"/>
    </row>
    <row r="11" spans="1:12" ht="15.75">
      <c r="A11" s="491" t="s">
        <v>8</v>
      </c>
      <c r="B11" s="462" t="s">
        <v>9</v>
      </c>
      <c r="C11" s="463" t="s">
        <v>361</v>
      </c>
      <c r="D11" s="483" t="s">
        <v>9</v>
      </c>
      <c r="E11" s="464" t="s">
        <v>10</v>
      </c>
      <c r="F11" s="464" t="s">
        <v>9</v>
      </c>
      <c r="G11" s="464" t="s">
        <v>10</v>
      </c>
      <c r="H11" s="464" t="s">
        <v>9</v>
      </c>
      <c r="I11" s="464" t="s">
        <v>10</v>
      </c>
      <c r="J11" s="464" t="s">
        <v>9</v>
      </c>
      <c r="K11" s="465" t="s">
        <v>10</v>
      </c>
      <c r="L11" s="325"/>
    </row>
    <row r="12" spans="1:12" ht="30">
      <c r="A12" s="117" t="s">
        <v>11</v>
      </c>
      <c r="B12" s="302"/>
      <c r="C12" s="289"/>
      <c r="D12" s="286"/>
      <c r="E12" s="88"/>
      <c r="F12" s="89"/>
      <c r="G12" s="89"/>
      <c r="H12" s="90"/>
      <c r="I12" s="90"/>
      <c r="J12" s="91"/>
      <c r="K12" s="382"/>
      <c r="L12" s="325"/>
    </row>
    <row r="13" spans="1:12" ht="45">
      <c r="A13" s="117" t="s">
        <v>12</v>
      </c>
      <c r="B13" s="302"/>
      <c r="C13" s="289"/>
      <c r="D13" s="286"/>
      <c r="E13" s="88"/>
      <c r="F13" s="89"/>
      <c r="G13" s="89"/>
      <c r="H13" s="90"/>
      <c r="I13" s="90"/>
      <c r="J13" s="91"/>
      <c r="K13" s="382"/>
      <c r="L13" s="325"/>
    </row>
    <row r="14" spans="1:12" ht="45">
      <c r="A14" s="117" t="s">
        <v>13</v>
      </c>
      <c r="B14" s="302"/>
      <c r="C14" s="289"/>
      <c r="D14" s="286"/>
      <c r="E14" s="88"/>
      <c r="F14" s="89"/>
      <c r="G14" s="89"/>
      <c r="H14" s="90"/>
      <c r="I14" s="90"/>
      <c r="J14" s="91"/>
      <c r="K14" s="382"/>
      <c r="L14" s="325"/>
    </row>
    <row r="15" spans="1:12" ht="45">
      <c r="A15" s="117" t="s">
        <v>14</v>
      </c>
      <c r="B15" s="302"/>
      <c r="C15" s="289"/>
      <c r="D15" s="286"/>
      <c r="E15" s="88"/>
      <c r="F15" s="89"/>
      <c r="G15" s="89"/>
      <c r="H15" s="90"/>
      <c r="I15" s="90"/>
      <c r="J15" s="91"/>
      <c r="K15" s="382"/>
      <c r="L15" s="325"/>
    </row>
    <row r="16" spans="1:12" ht="15.75">
      <c r="A16" s="476" t="s">
        <v>15</v>
      </c>
      <c r="B16" s="475"/>
      <c r="C16" s="476"/>
      <c r="D16" s="477"/>
      <c r="E16" s="478"/>
      <c r="F16" s="478"/>
      <c r="G16" s="478"/>
      <c r="H16" s="478"/>
      <c r="I16" s="478"/>
      <c r="J16" s="478"/>
      <c r="K16" s="479"/>
      <c r="L16" s="325"/>
    </row>
    <row r="17" spans="1:12" ht="15.75">
      <c r="A17" s="450" t="s">
        <v>16</v>
      </c>
      <c r="B17" s="449"/>
      <c r="C17" s="450"/>
      <c r="D17" s="451"/>
      <c r="E17" s="452"/>
      <c r="F17" s="480"/>
      <c r="G17" s="480"/>
      <c r="H17" s="454"/>
      <c r="I17" s="454"/>
      <c r="J17" s="481"/>
      <c r="K17" s="482"/>
      <c r="L17" s="325"/>
    </row>
    <row r="18" spans="1:12" ht="30">
      <c r="A18" s="117" t="s">
        <v>349</v>
      </c>
      <c r="B18" s="302"/>
      <c r="C18" s="289"/>
      <c r="D18" s="286"/>
      <c r="E18" s="88"/>
      <c r="F18" s="92"/>
      <c r="G18" s="92"/>
      <c r="H18" s="90"/>
      <c r="I18" s="90"/>
      <c r="J18" s="91"/>
      <c r="K18" s="382"/>
      <c r="L18" s="325"/>
    </row>
    <row r="19" spans="1:12" ht="15.75">
      <c r="A19" s="117" t="s">
        <v>348</v>
      </c>
      <c r="B19" s="302"/>
      <c r="C19" s="289"/>
      <c r="D19" s="286"/>
      <c r="E19" s="88"/>
      <c r="F19" s="92"/>
      <c r="G19" s="92"/>
      <c r="H19" s="90"/>
      <c r="I19" s="90"/>
      <c r="J19" s="91"/>
      <c r="K19" s="382"/>
      <c r="L19" s="325"/>
    </row>
    <row r="20" spans="1:12" ht="15.75">
      <c r="A20" s="117" t="s">
        <v>347</v>
      </c>
      <c r="B20" s="302"/>
      <c r="C20" s="289"/>
      <c r="D20" s="286"/>
      <c r="E20" s="88"/>
      <c r="F20" s="92"/>
      <c r="G20" s="92"/>
      <c r="H20" s="90"/>
      <c r="I20" s="90"/>
      <c r="J20" s="91"/>
      <c r="K20" s="382"/>
      <c r="L20" s="325"/>
    </row>
    <row r="21" spans="1:12" ht="15.75">
      <c r="A21" s="117" t="s">
        <v>346</v>
      </c>
      <c r="B21" s="302"/>
      <c r="C21" s="289"/>
      <c r="D21" s="286"/>
      <c r="E21" s="88"/>
      <c r="F21" s="92"/>
      <c r="G21" s="92"/>
      <c r="H21" s="90"/>
      <c r="I21" s="90"/>
      <c r="J21" s="91"/>
      <c r="K21" s="382"/>
      <c r="L21" s="325"/>
    </row>
    <row r="22" spans="1:12" ht="15.75">
      <c r="A22" s="117" t="s">
        <v>345</v>
      </c>
      <c r="B22" s="302"/>
      <c r="C22" s="289"/>
      <c r="D22" s="286"/>
      <c r="E22" s="88"/>
      <c r="F22" s="92"/>
      <c r="G22" s="92"/>
      <c r="H22" s="90"/>
      <c r="I22" s="90"/>
      <c r="J22" s="91"/>
      <c r="K22" s="382"/>
      <c r="L22" s="325"/>
    </row>
    <row r="23" spans="1:12" s="241" customFormat="1" ht="15.75">
      <c r="A23" s="450" t="s">
        <v>23</v>
      </c>
      <c r="B23" s="449"/>
      <c r="C23" s="450"/>
      <c r="D23" s="451"/>
      <c r="E23" s="452"/>
      <c r="F23" s="480"/>
      <c r="G23" s="480"/>
      <c r="H23" s="454"/>
      <c r="I23" s="454"/>
      <c r="J23" s="455"/>
      <c r="K23" s="456"/>
      <c r="L23" s="325"/>
    </row>
    <row r="24" spans="1:12" ht="30">
      <c r="A24" s="117" t="s">
        <v>344</v>
      </c>
      <c r="B24" s="302"/>
      <c r="C24" s="289"/>
      <c r="D24" s="286"/>
      <c r="E24" s="88"/>
      <c r="F24" s="92"/>
      <c r="G24" s="92"/>
      <c r="H24" s="90"/>
      <c r="I24" s="90"/>
      <c r="J24" s="91"/>
      <c r="K24" s="382"/>
      <c r="L24" s="325"/>
    </row>
    <row r="25" spans="1:12" ht="45">
      <c r="A25" s="117" t="s">
        <v>343</v>
      </c>
      <c r="B25" s="302"/>
      <c r="C25" s="289"/>
      <c r="D25" s="286"/>
      <c r="E25" s="88"/>
      <c r="F25" s="92"/>
      <c r="G25" s="92"/>
      <c r="H25" s="90"/>
      <c r="I25" s="90"/>
      <c r="J25" s="91"/>
      <c r="K25" s="382"/>
      <c r="L25" s="325"/>
    </row>
    <row r="26" spans="1:12" ht="30">
      <c r="A26" s="117" t="s">
        <v>342</v>
      </c>
      <c r="B26" s="302"/>
      <c r="C26" s="289"/>
      <c r="D26" s="286"/>
      <c r="E26" s="88"/>
      <c r="F26" s="92"/>
      <c r="G26" s="92"/>
      <c r="H26" s="90"/>
      <c r="I26" s="90"/>
      <c r="J26" s="91"/>
      <c r="K26" s="382"/>
      <c r="L26" s="325"/>
    </row>
    <row r="27" spans="1:12" ht="60">
      <c r="A27" s="117" t="s">
        <v>27</v>
      </c>
      <c r="B27" s="302"/>
      <c r="C27" s="289"/>
      <c r="D27" s="286"/>
      <c r="E27" s="88"/>
      <c r="F27" s="92"/>
      <c r="G27" s="92"/>
      <c r="H27" s="90"/>
      <c r="I27" s="90"/>
      <c r="J27" s="91"/>
      <c r="K27" s="382"/>
      <c r="L27" s="325"/>
    </row>
    <row r="28" spans="1:12" ht="45">
      <c r="A28" s="117" t="s">
        <v>340</v>
      </c>
      <c r="B28" s="302"/>
      <c r="C28" s="289"/>
      <c r="D28" s="286"/>
      <c r="E28" s="88"/>
      <c r="F28" s="92"/>
      <c r="G28" s="92"/>
      <c r="H28" s="90"/>
      <c r="I28" s="90"/>
      <c r="J28" s="91"/>
      <c r="K28" s="382"/>
      <c r="L28" s="325"/>
    </row>
    <row r="29" spans="1:12" ht="45">
      <c r="A29" s="117" t="s">
        <v>341</v>
      </c>
      <c r="B29" s="302"/>
      <c r="C29" s="289"/>
      <c r="D29" s="286"/>
      <c r="E29" s="88"/>
      <c r="F29" s="92"/>
      <c r="G29" s="92"/>
      <c r="H29" s="90"/>
      <c r="I29" s="90"/>
      <c r="J29" s="91"/>
      <c r="K29" s="382"/>
      <c r="L29" s="325"/>
    </row>
    <row r="30" spans="1:12" ht="30">
      <c r="A30" s="117" t="s">
        <v>30</v>
      </c>
      <c r="B30" s="302"/>
      <c r="C30" s="289"/>
      <c r="D30" s="286"/>
      <c r="E30" s="88"/>
      <c r="F30" s="92"/>
      <c r="G30" s="92"/>
      <c r="H30" s="90"/>
      <c r="I30" s="90"/>
      <c r="J30" s="91"/>
      <c r="K30" s="382"/>
      <c r="L30" s="325"/>
    </row>
    <row r="31" spans="1:12" ht="15.75">
      <c r="A31" s="117" t="s">
        <v>31</v>
      </c>
      <c r="B31" s="302"/>
      <c r="C31" s="289"/>
      <c r="D31" s="286"/>
      <c r="E31" s="88"/>
      <c r="F31" s="92"/>
      <c r="G31" s="92"/>
      <c r="H31" s="90"/>
      <c r="I31" s="90"/>
      <c r="J31" s="91"/>
      <c r="K31" s="382"/>
      <c r="L31" s="325"/>
    </row>
    <row r="32" spans="1:12" ht="15.75">
      <c r="A32" s="117" t="s">
        <v>32</v>
      </c>
      <c r="B32" s="302"/>
      <c r="C32" s="289"/>
      <c r="D32" s="286"/>
      <c r="E32" s="88"/>
      <c r="F32" s="92"/>
      <c r="G32" s="92"/>
      <c r="H32" s="90"/>
      <c r="I32" s="90"/>
      <c r="J32" s="91"/>
      <c r="K32" s="382"/>
      <c r="L32" s="325"/>
    </row>
    <row r="33" spans="1:12" ht="15.75">
      <c r="A33" s="117" t="s">
        <v>33</v>
      </c>
      <c r="B33" s="302"/>
      <c r="C33" s="289"/>
      <c r="D33" s="286"/>
      <c r="E33" s="88"/>
      <c r="F33" s="92"/>
      <c r="G33" s="92"/>
      <c r="H33" s="90"/>
      <c r="I33" s="90"/>
      <c r="J33" s="91"/>
      <c r="K33" s="382"/>
      <c r="L33" s="325"/>
    </row>
    <row r="34" spans="1:12" ht="30">
      <c r="A34" s="117" t="s">
        <v>34</v>
      </c>
      <c r="B34" s="302"/>
      <c r="C34" s="289"/>
      <c r="D34" s="286"/>
      <c r="E34" s="88"/>
      <c r="F34" s="92"/>
      <c r="G34" s="92"/>
      <c r="H34" s="90"/>
      <c r="I34" s="90"/>
      <c r="J34" s="91"/>
      <c r="K34" s="382"/>
      <c r="L34" s="325"/>
    </row>
    <row r="35" spans="1:12" ht="15.75">
      <c r="A35" s="117" t="s">
        <v>35</v>
      </c>
      <c r="B35" s="302"/>
      <c r="C35" s="289"/>
      <c r="D35" s="286"/>
      <c r="E35" s="88"/>
      <c r="F35" s="92"/>
      <c r="G35" s="92"/>
      <c r="H35" s="90"/>
      <c r="I35" s="90"/>
      <c r="J35" s="91"/>
      <c r="K35" s="382"/>
      <c r="L35" s="325"/>
    </row>
    <row r="36" spans="1:12" ht="15.75">
      <c r="A36" s="492" t="s">
        <v>36</v>
      </c>
      <c r="B36" s="462"/>
      <c r="C36" s="463"/>
      <c r="D36" s="484"/>
      <c r="E36" s="472"/>
      <c r="F36" s="485"/>
      <c r="G36" s="485"/>
      <c r="H36" s="485"/>
      <c r="I36" s="485"/>
      <c r="J36" s="485"/>
      <c r="K36" s="486"/>
      <c r="L36" s="325"/>
    </row>
    <row r="37" spans="1:12" ht="15.75">
      <c r="A37" s="93" t="s">
        <v>37</v>
      </c>
      <c r="B37" s="302"/>
      <c r="C37" s="289"/>
      <c r="D37" s="286"/>
      <c r="E37" s="88"/>
      <c r="F37" s="92"/>
      <c r="G37" s="92"/>
      <c r="H37" s="90"/>
      <c r="I37" s="90"/>
      <c r="J37" s="91"/>
      <c r="K37" s="382"/>
      <c r="L37" s="325"/>
    </row>
    <row r="38" spans="1:12" ht="45">
      <c r="A38" s="93" t="s">
        <v>337</v>
      </c>
      <c r="B38" s="302"/>
      <c r="C38" s="289"/>
      <c r="D38" s="286"/>
      <c r="E38" s="88"/>
      <c r="F38" s="92"/>
      <c r="G38" s="92"/>
      <c r="H38" s="90"/>
      <c r="I38" s="90"/>
      <c r="J38" s="91"/>
      <c r="K38" s="382"/>
      <c r="L38" s="325"/>
    </row>
    <row r="39" spans="1:12" ht="30">
      <c r="A39" s="93" t="s">
        <v>39</v>
      </c>
      <c r="B39" s="302"/>
      <c r="C39" s="289"/>
      <c r="D39" s="286"/>
      <c r="E39" s="88"/>
      <c r="F39" s="92"/>
      <c r="G39" s="92"/>
      <c r="H39" s="90"/>
      <c r="I39" s="90"/>
      <c r="J39" s="91"/>
      <c r="K39" s="382"/>
      <c r="L39" s="325"/>
    </row>
    <row r="40" spans="1:12" ht="15.75">
      <c r="A40" s="448" t="s">
        <v>40</v>
      </c>
      <c r="B40" s="462"/>
      <c r="C40" s="463"/>
      <c r="D40" s="484"/>
      <c r="E40" s="472"/>
      <c r="F40" s="487"/>
      <c r="G40" s="487"/>
      <c r="H40" s="487"/>
      <c r="I40" s="487"/>
      <c r="J40" s="487"/>
      <c r="K40" s="488"/>
      <c r="L40" s="325"/>
    </row>
    <row r="41" spans="1:12" ht="30">
      <c r="A41" s="93" t="s">
        <v>41</v>
      </c>
      <c r="B41" s="302"/>
      <c r="C41" s="289"/>
      <c r="D41" s="286"/>
      <c r="E41" s="88"/>
      <c r="F41" s="94"/>
      <c r="G41" s="94"/>
      <c r="H41" s="95"/>
      <c r="I41" s="95"/>
      <c r="J41" s="91"/>
      <c r="K41" s="382"/>
      <c r="L41" s="325"/>
    </row>
    <row r="42" spans="1:12" ht="30">
      <c r="A42" s="93" t="s">
        <v>42</v>
      </c>
      <c r="B42" s="302"/>
      <c r="C42" s="289"/>
      <c r="D42" s="286"/>
      <c r="E42" s="88"/>
      <c r="F42" s="94"/>
      <c r="G42" s="94"/>
      <c r="H42" s="95"/>
      <c r="I42" s="95"/>
      <c r="J42" s="91"/>
      <c r="K42" s="382"/>
      <c r="L42" s="325"/>
    </row>
    <row r="43" spans="1:12" ht="30">
      <c r="A43" s="93" t="s">
        <v>43</v>
      </c>
      <c r="B43" s="302"/>
      <c r="C43" s="289"/>
      <c r="D43" s="286"/>
      <c r="E43" s="88"/>
      <c r="F43" s="94"/>
      <c r="G43" s="94"/>
      <c r="H43" s="95"/>
      <c r="I43" s="95"/>
      <c r="J43" s="91"/>
      <c r="K43" s="382"/>
      <c r="L43" s="325"/>
    </row>
    <row r="44" spans="1:12" ht="30">
      <c r="A44" s="93" t="s">
        <v>44</v>
      </c>
      <c r="B44" s="302"/>
      <c r="C44" s="289"/>
      <c r="D44" s="286"/>
      <c r="E44" s="88"/>
      <c r="F44" s="94"/>
      <c r="G44" s="94"/>
      <c r="H44" s="95"/>
      <c r="I44" s="95"/>
      <c r="J44" s="91"/>
      <c r="K44" s="382"/>
      <c r="L44" s="325"/>
    </row>
    <row r="45" spans="1:12" ht="30">
      <c r="A45" s="93" t="s">
        <v>45</v>
      </c>
      <c r="B45" s="302"/>
      <c r="C45" s="289"/>
      <c r="D45" s="286"/>
      <c r="E45" s="88"/>
      <c r="F45" s="94"/>
      <c r="G45" s="94"/>
      <c r="H45" s="95"/>
      <c r="I45" s="95"/>
      <c r="J45" s="91"/>
      <c r="K45" s="382"/>
      <c r="L45" s="325"/>
    </row>
    <row r="46" spans="1:12" ht="30">
      <c r="A46" s="93" t="s">
        <v>46</v>
      </c>
      <c r="B46" s="302"/>
      <c r="C46" s="289"/>
      <c r="D46" s="286"/>
      <c r="E46" s="88"/>
      <c r="F46" s="94"/>
      <c r="G46" s="94"/>
      <c r="H46" s="95"/>
      <c r="I46" s="95"/>
      <c r="J46" s="91"/>
      <c r="K46" s="382"/>
      <c r="L46" s="325"/>
    </row>
    <row r="47" spans="1:12" s="119" customFormat="1" ht="15.75">
      <c r="A47" s="93" t="s">
        <v>47</v>
      </c>
      <c r="B47" s="302"/>
      <c r="C47" s="289"/>
      <c r="D47" s="286"/>
      <c r="E47" s="88"/>
      <c r="F47" s="94"/>
      <c r="G47" s="94"/>
      <c r="H47" s="95"/>
      <c r="I47" s="95"/>
      <c r="J47" s="91"/>
      <c r="K47" s="382"/>
      <c r="L47" s="325"/>
    </row>
    <row r="48" spans="1:12" ht="63">
      <c r="A48" s="474" t="s">
        <v>48</v>
      </c>
      <c r="B48" s="475"/>
      <c r="C48" s="476"/>
      <c r="D48" s="451"/>
      <c r="E48" s="452"/>
      <c r="F48" s="489"/>
      <c r="G48" s="489"/>
      <c r="H48" s="490"/>
      <c r="I48" s="490"/>
      <c r="J48" s="455"/>
      <c r="K48" s="456"/>
      <c r="L48" s="325"/>
    </row>
    <row r="49" spans="1:12" ht="15.75">
      <c r="A49" s="93" t="s">
        <v>338</v>
      </c>
      <c r="B49" s="302"/>
      <c r="C49" s="289"/>
      <c r="D49" s="286"/>
      <c r="E49" s="88"/>
      <c r="F49" s="94"/>
      <c r="G49" s="94"/>
      <c r="H49" s="95"/>
      <c r="I49" s="95"/>
      <c r="J49" s="91"/>
      <c r="K49" s="382"/>
      <c r="L49" s="325"/>
    </row>
    <row r="50" spans="1:12" ht="15.75">
      <c r="A50" s="93" t="s">
        <v>339</v>
      </c>
      <c r="B50" s="302"/>
      <c r="C50" s="289"/>
      <c r="D50" s="286"/>
      <c r="E50" s="88"/>
      <c r="F50" s="94"/>
      <c r="G50" s="94"/>
      <c r="H50" s="95"/>
      <c r="I50" s="95"/>
      <c r="J50" s="91"/>
      <c r="K50" s="382"/>
      <c r="L50" s="325"/>
    </row>
    <row r="51" spans="1:12" ht="30">
      <c r="A51" s="93" t="s">
        <v>51</v>
      </c>
      <c r="B51" s="302"/>
      <c r="C51" s="289"/>
      <c r="D51" s="286"/>
      <c r="E51" s="88"/>
      <c r="F51" s="94"/>
      <c r="G51" s="94"/>
      <c r="H51" s="95"/>
      <c r="I51" s="95"/>
      <c r="J51" s="91"/>
      <c r="K51" s="382"/>
      <c r="L51" s="325"/>
    </row>
    <row r="52" spans="1:12" ht="15.75">
      <c r="A52" s="448" t="s">
        <v>52</v>
      </c>
      <c r="B52" s="462"/>
      <c r="C52" s="463"/>
      <c r="D52" s="484"/>
      <c r="E52" s="472"/>
      <c r="F52" s="487"/>
      <c r="G52" s="487"/>
      <c r="H52" s="487"/>
      <c r="I52" s="487"/>
      <c r="J52" s="487"/>
      <c r="K52" s="488"/>
      <c r="L52" s="325"/>
    </row>
    <row r="53" spans="1:12" ht="54.95" customHeight="1">
      <c r="A53" s="93" t="s">
        <v>53</v>
      </c>
      <c r="B53" s="302"/>
      <c r="C53" s="289"/>
      <c r="D53" s="287"/>
      <c r="E53" s="88"/>
      <c r="F53" s="134"/>
      <c r="G53" s="94"/>
      <c r="H53" s="135"/>
      <c r="I53" s="278"/>
      <c r="J53" s="136"/>
      <c r="K53" s="382"/>
      <c r="L53" s="327"/>
    </row>
    <row r="54" spans="1:12" ht="15.75">
      <c r="A54" s="448" t="s">
        <v>335</v>
      </c>
      <c r="B54" s="462"/>
      <c r="C54" s="463"/>
      <c r="D54" s="484"/>
      <c r="E54" s="472"/>
      <c r="F54" s="487"/>
      <c r="G54" s="487"/>
      <c r="H54" s="487"/>
      <c r="I54" s="487"/>
      <c r="J54" s="487"/>
      <c r="K54" s="488"/>
      <c r="L54" s="325"/>
    </row>
    <row r="55" spans="1:12" ht="33.950000000000003" customHeight="1">
      <c r="A55" s="298" t="s">
        <v>336</v>
      </c>
      <c r="B55" s="302"/>
      <c r="C55" s="289"/>
      <c r="D55" s="287"/>
      <c r="E55" s="133"/>
      <c r="F55" s="134"/>
      <c r="G55" s="134"/>
      <c r="H55" s="135"/>
      <c r="I55" s="135"/>
      <c r="J55" s="136"/>
      <c r="K55" s="317"/>
      <c r="L55" s="327"/>
    </row>
    <row r="56" spans="1:12" ht="15.75" customHeight="1" thickBot="1">
      <c r="A56" s="240"/>
      <c r="B56" s="240"/>
      <c r="C56" s="240"/>
      <c r="D56" s="131"/>
      <c r="E56" s="131"/>
      <c r="F56" s="131"/>
      <c r="G56" s="131"/>
      <c r="H56" s="132"/>
      <c r="I56" s="132"/>
      <c r="J56" s="131"/>
      <c r="K56" s="131"/>
      <c r="L56" s="386" t="s">
        <v>266</v>
      </c>
    </row>
    <row r="57" spans="1:12" ht="33" customHeight="1">
      <c r="A57" s="290" t="s">
        <v>322</v>
      </c>
      <c r="B57" s="291">
        <f>SUM($B$12:$B$55)</f>
        <v>0</v>
      </c>
      <c r="C57" s="291"/>
      <c r="D57" s="291">
        <f>SUM($D$12:$D$55)</f>
        <v>0</v>
      </c>
      <c r="E57" s="299"/>
      <c r="F57" s="291">
        <f>SUM($F$12:$F$55)</f>
        <v>0</v>
      </c>
      <c r="G57" s="299"/>
      <c r="H57" s="291">
        <f>SUM($H$12:$H$55)</f>
        <v>0</v>
      </c>
      <c r="I57" s="299"/>
      <c r="J57" s="299">
        <f>SUM($J$12:$J$55)</f>
        <v>0</v>
      </c>
      <c r="K57" s="299"/>
      <c r="L57" s="387">
        <f>+J57+H57+F57+D57</f>
        <v>0</v>
      </c>
    </row>
    <row r="58" spans="1:12" s="137" customFormat="1" ht="33" customHeight="1" thickBot="1">
      <c r="A58" s="232" t="s">
        <v>323</v>
      </c>
      <c r="B58" s="138">
        <f>+B57/$B$60</f>
        <v>0</v>
      </c>
      <c r="C58" s="138"/>
      <c r="D58" s="138">
        <f>+D57/$B$60</f>
        <v>0</v>
      </c>
      <c r="E58" s="299"/>
      <c r="F58" s="138">
        <f>+F57/$B$60</f>
        <v>0</v>
      </c>
      <c r="G58" s="299"/>
      <c r="H58" s="138">
        <f>+H57/$B$60</f>
        <v>0</v>
      </c>
      <c r="I58" s="299"/>
      <c r="J58" s="300">
        <f>+J57/$B$60</f>
        <v>0</v>
      </c>
      <c r="K58" s="300"/>
      <c r="L58" s="388">
        <f>+K58+H58+F58+D58+B58</f>
        <v>0</v>
      </c>
    </row>
    <row r="59" spans="1:12" ht="15.75" customHeight="1" thickBot="1">
      <c r="A59" s="240"/>
      <c r="B59" s="240"/>
      <c r="C59" s="240"/>
      <c r="D59" s="131"/>
      <c r="E59" s="131"/>
      <c r="F59" s="131"/>
      <c r="G59" s="131"/>
      <c r="H59" s="131"/>
      <c r="I59" s="131"/>
      <c r="J59" s="131"/>
      <c r="K59" s="131"/>
      <c r="L59" s="131"/>
    </row>
    <row r="60" spans="1:12" ht="15.75" customHeight="1">
      <c r="A60" s="292" t="s">
        <v>333</v>
      </c>
      <c r="B60" s="293">
        <v>36</v>
      </c>
      <c r="C60" s="332"/>
      <c r="E60" s="280"/>
      <c r="F60" s="324"/>
      <c r="G60" s="324"/>
      <c r="H60" s="324"/>
      <c r="I60" s="324"/>
      <c r="J60" s="324"/>
      <c r="K60" s="324"/>
      <c r="L60" s="324"/>
    </row>
    <row r="61" spans="1:12" ht="15.75" customHeight="1">
      <c r="A61" s="294" t="s">
        <v>359</v>
      </c>
      <c r="B61" s="295">
        <f>B57</f>
        <v>0</v>
      </c>
      <c r="C61" s="333"/>
      <c r="D61" s="324"/>
      <c r="E61" s="280"/>
      <c r="F61" s="324"/>
      <c r="G61" s="324"/>
      <c r="H61" s="324"/>
      <c r="I61" s="324"/>
      <c r="J61" s="324"/>
      <c r="K61" s="324"/>
      <c r="L61" s="324"/>
    </row>
    <row r="62" spans="1:12" ht="15.75" customHeight="1" thickBot="1">
      <c r="A62" s="296" t="s">
        <v>360</v>
      </c>
      <c r="B62" s="297">
        <f>B60-B61</f>
        <v>36</v>
      </c>
      <c r="C62" s="333"/>
      <c r="D62" s="324"/>
      <c r="E62" s="280"/>
      <c r="F62" s="324"/>
      <c r="G62" s="324"/>
      <c r="H62" s="324"/>
      <c r="I62" s="324"/>
      <c r="J62" s="324"/>
      <c r="K62" s="324"/>
      <c r="L62" s="324"/>
    </row>
  </sheetData>
  <conditionalFormatting sqref="A12:C55">
    <cfRule type="expression" dxfId="53" priority="4">
      <formula>INDIRECT("B"&amp;ROW())=1</formula>
    </cfRule>
  </conditionalFormatting>
  <conditionalFormatting sqref="D12:K55">
    <cfRule type="expression" dxfId="52" priority="5">
      <formula>INDIRECT("B"&amp;ROW())=1</formula>
    </cfRule>
  </conditionalFormatting>
  <conditionalFormatting sqref="F12:K55">
    <cfRule type="expression" dxfId="51" priority="3">
      <formula>INDIRECT("D"&amp;ROW())=1</formula>
    </cfRule>
  </conditionalFormatting>
  <conditionalFormatting sqref="H12:K55">
    <cfRule type="expression" dxfId="50" priority="2">
      <formula>INDIRECT("F"&amp;ROW())=1</formula>
    </cfRule>
  </conditionalFormatting>
  <conditionalFormatting sqref="J12:K55">
    <cfRule type="expression" dxfId="49" priority="1">
      <formula>INDIRECT("H"&amp;ROW())=1</formula>
    </cfRule>
  </conditionalFormatting>
  <pageMargins left="0.7" right="0.7" top="0.75" bottom="0.75" header="0" footer="0"/>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L37"/>
  <sheetViews>
    <sheetView zoomScale="60" zoomScaleNormal="60" workbookViewId="0">
      <pane xSplit="1" ySplit="6" topLeftCell="B14" activePane="bottomRight" state="frozen"/>
      <selection pane="topRight" activeCell="B1" sqref="B1"/>
      <selection pane="bottomLeft" activeCell="A7" sqref="A7"/>
      <selection pane="bottomRight" activeCell="B29" sqref="B29:K29"/>
    </sheetView>
  </sheetViews>
  <sheetFormatPr defaultColWidth="12.7109375" defaultRowHeight="15" customHeight="1"/>
  <cols>
    <col min="1" max="1" width="58.7109375" style="76" customWidth="1"/>
    <col min="2" max="2" width="17.140625" style="76" customWidth="1"/>
    <col min="3" max="3" width="26" style="76" customWidth="1"/>
    <col min="4" max="4" width="8.42578125" style="76" customWidth="1"/>
    <col min="5" max="5" width="37.85546875" style="76" customWidth="1"/>
    <col min="6" max="6" width="9" style="76" customWidth="1"/>
    <col min="7" max="7" width="37.28515625" style="76" customWidth="1"/>
    <col min="8" max="8" width="8.42578125" style="76" customWidth="1"/>
    <col min="9" max="9" width="38.7109375" style="76" customWidth="1"/>
    <col min="10" max="10" width="9.5703125" style="76" customWidth="1"/>
    <col min="11" max="11" width="48.5703125" style="76" customWidth="1"/>
    <col min="12" max="31" width="38.7109375" style="76" customWidth="1"/>
    <col min="32" max="16384" width="12.7109375" style="76"/>
  </cols>
  <sheetData>
    <row r="1" spans="1:12" ht="44.25" customHeight="1">
      <c r="A1" s="72" t="s">
        <v>54</v>
      </c>
      <c r="B1" s="72"/>
      <c r="C1" s="72"/>
      <c r="D1" s="100"/>
      <c r="E1" s="101"/>
      <c r="F1" s="75"/>
      <c r="G1" s="75"/>
      <c r="H1" s="102"/>
      <c r="I1" s="102"/>
      <c r="J1" s="75"/>
      <c r="K1" s="75"/>
      <c r="L1" s="320"/>
    </row>
    <row r="2" spans="1:12" ht="29.25" customHeight="1">
      <c r="A2" s="72" t="s">
        <v>1</v>
      </c>
      <c r="B2" s="72"/>
      <c r="C2" s="72"/>
      <c r="D2" s="104"/>
      <c r="E2" s="75"/>
      <c r="F2" s="75"/>
      <c r="G2" s="75"/>
      <c r="H2" s="102"/>
      <c r="I2" s="102"/>
      <c r="J2" s="75"/>
      <c r="K2" s="75"/>
      <c r="L2" s="320"/>
    </row>
    <row r="3" spans="1:12" ht="29.25" customHeight="1">
      <c r="A3" s="77" t="s">
        <v>227</v>
      </c>
      <c r="B3" s="105">
        <f>SUM(B35-D32-F32-H32-J32-B32)</f>
        <v>15</v>
      </c>
      <c r="C3" s="78"/>
      <c r="D3" s="80"/>
      <c r="E3" s="80"/>
      <c r="F3" s="80"/>
      <c r="G3" s="80"/>
      <c r="H3" s="106"/>
      <c r="I3" s="106"/>
      <c r="J3" s="106"/>
      <c r="K3" s="106"/>
      <c r="L3" s="320"/>
    </row>
    <row r="4" spans="1:12" ht="29.25" customHeight="1">
      <c r="A4" s="72" t="s">
        <v>2</v>
      </c>
      <c r="B4" s="72"/>
      <c r="C4" s="72"/>
      <c r="D4" s="75"/>
      <c r="E4" s="75"/>
      <c r="F4" s="75"/>
      <c r="G4" s="75"/>
      <c r="H4" s="102"/>
      <c r="I4" s="102"/>
      <c r="J4" s="102"/>
      <c r="K4" s="102"/>
      <c r="L4" s="320"/>
    </row>
    <row r="5" spans="1:12" s="253" customFormat="1" ht="44.25" customHeight="1">
      <c r="A5" s="250" t="s">
        <v>55</v>
      </c>
      <c r="B5" s="301" t="s">
        <v>362</v>
      </c>
      <c r="C5" s="245"/>
      <c r="D5" s="248"/>
      <c r="E5" s="251" t="s">
        <v>309</v>
      </c>
      <c r="F5" s="248"/>
      <c r="G5" s="252" t="s">
        <v>310</v>
      </c>
      <c r="H5" s="248"/>
      <c r="I5" s="251" t="s">
        <v>311</v>
      </c>
      <c r="J5" s="248"/>
      <c r="K5" s="380" t="s">
        <v>312</v>
      </c>
      <c r="L5" s="383"/>
    </row>
    <row r="6" spans="1:12" s="249" customFormat="1" ht="29.1" customHeight="1">
      <c r="A6" s="245"/>
      <c r="B6" s="245" t="s">
        <v>9</v>
      </c>
      <c r="C6" s="245" t="s">
        <v>361</v>
      </c>
      <c r="D6" s="281" t="s">
        <v>9</v>
      </c>
      <c r="E6" s="246" t="s">
        <v>10</v>
      </c>
      <c r="F6" s="281" t="s">
        <v>9</v>
      </c>
      <c r="G6" s="246" t="s">
        <v>10</v>
      </c>
      <c r="H6" s="281" t="s">
        <v>9</v>
      </c>
      <c r="I6" s="246" t="s">
        <v>10</v>
      </c>
      <c r="J6" s="281" t="s">
        <v>9</v>
      </c>
      <c r="K6" s="265" t="s">
        <v>10</v>
      </c>
      <c r="L6" s="321"/>
    </row>
    <row r="7" spans="1:12" ht="180">
      <c r="A7" s="109" t="s">
        <v>56</v>
      </c>
      <c r="B7" s="306"/>
      <c r="C7" s="306"/>
      <c r="E7" s="110" t="s">
        <v>57</v>
      </c>
      <c r="G7" s="98" t="s">
        <v>58</v>
      </c>
      <c r="I7" s="98" t="s">
        <v>59</v>
      </c>
      <c r="K7" s="319" t="s">
        <v>60</v>
      </c>
      <c r="L7" s="323"/>
    </row>
    <row r="8" spans="1:12" ht="15.75">
      <c r="A8" s="99"/>
      <c r="B8" s="279"/>
      <c r="C8" s="279"/>
      <c r="D8" s="98"/>
      <c r="E8" s="98"/>
      <c r="F8" s="98"/>
      <c r="G8" s="98"/>
      <c r="H8" s="98"/>
      <c r="I8" s="98"/>
      <c r="J8" s="98"/>
      <c r="K8" s="319"/>
      <c r="L8" s="323"/>
    </row>
    <row r="9" spans="1:12" ht="15.75">
      <c r="A9" s="81" t="s">
        <v>313</v>
      </c>
      <c r="B9" s="82"/>
      <c r="C9" s="82"/>
      <c r="D9" s="243" t="s">
        <v>314</v>
      </c>
      <c r="E9" s="111"/>
      <c r="F9" s="112" t="s">
        <v>315</v>
      </c>
      <c r="G9" s="112"/>
      <c r="H9" s="243" t="s">
        <v>316</v>
      </c>
      <c r="I9" s="111"/>
      <c r="J9" s="244" t="s">
        <v>317</v>
      </c>
      <c r="K9" s="381"/>
      <c r="L9" s="322"/>
    </row>
    <row r="10" spans="1:12" ht="315">
      <c r="A10" s="84"/>
      <c r="B10" s="279"/>
      <c r="C10" s="279"/>
      <c r="E10" s="85" t="s">
        <v>61</v>
      </c>
      <c r="G10" s="86" t="s">
        <v>62</v>
      </c>
      <c r="I10" s="86" t="s">
        <v>63</v>
      </c>
      <c r="K10" s="316" t="s">
        <v>64</v>
      </c>
      <c r="L10" s="322"/>
    </row>
    <row r="11" spans="1:12" ht="31.5">
      <c r="A11" s="81" t="s">
        <v>7</v>
      </c>
      <c r="B11" s="288" t="s">
        <v>260</v>
      </c>
      <c r="C11" s="304"/>
      <c r="D11" s="242" t="s">
        <v>318</v>
      </c>
      <c r="E11" s="87"/>
      <c r="F11" s="242" t="s">
        <v>319</v>
      </c>
      <c r="G11" s="87"/>
      <c r="H11" s="242" t="s">
        <v>320</v>
      </c>
      <c r="I11" s="87"/>
      <c r="J11" s="242" t="s">
        <v>321</v>
      </c>
      <c r="K11" s="87"/>
      <c r="L11" s="324"/>
    </row>
    <row r="12" spans="1:12" ht="31.5">
      <c r="A12" s="493" t="s">
        <v>65</v>
      </c>
      <c r="B12" s="462" t="s">
        <v>9</v>
      </c>
      <c r="C12" s="463" t="s">
        <v>361</v>
      </c>
      <c r="D12" s="464" t="s">
        <v>9</v>
      </c>
      <c r="E12" s="464" t="s">
        <v>10</v>
      </c>
      <c r="F12" s="464" t="s">
        <v>9</v>
      </c>
      <c r="G12" s="464" t="s">
        <v>10</v>
      </c>
      <c r="H12" s="464" t="s">
        <v>9</v>
      </c>
      <c r="I12" s="464" t="s">
        <v>10</v>
      </c>
      <c r="J12" s="464" t="s">
        <v>9</v>
      </c>
      <c r="K12" s="465" t="s">
        <v>10</v>
      </c>
      <c r="L12" s="323"/>
    </row>
    <row r="13" spans="1:12" ht="30">
      <c r="A13" s="494" t="s">
        <v>66</v>
      </c>
      <c r="B13" s="302"/>
      <c r="C13" s="289"/>
      <c r="D13" s="286"/>
      <c r="E13" s="88"/>
      <c r="F13" s="89"/>
      <c r="G13" s="89"/>
      <c r="H13" s="90"/>
      <c r="I13" s="90"/>
      <c r="J13" s="91"/>
      <c r="K13" s="382"/>
      <c r="L13" s="323"/>
    </row>
    <row r="14" spans="1:12" ht="30">
      <c r="A14" s="494" t="s">
        <v>67</v>
      </c>
      <c r="B14" s="302"/>
      <c r="C14" s="289"/>
      <c r="D14" s="286"/>
      <c r="E14" s="88"/>
      <c r="F14" s="89"/>
      <c r="G14" s="89"/>
      <c r="H14" s="90"/>
      <c r="I14" s="90"/>
      <c r="J14" s="91"/>
      <c r="K14" s="382"/>
      <c r="L14" s="323"/>
    </row>
    <row r="15" spans="1:12" ht="15.75">
      <c r="A15" s="494" t="s">
        <v>68</v>
      </c>
      <c r="B15" s="302"/>
      <c r="C15" s="289"/>
      <c r="D15" s="286"/>
      <c r="E15" s="88"/>
      <c r="F15" s="89"/>
      <c r="G15" s="89"/>
      <c r="H15" s="90"/>
      <c r="I15" s="90"/>
      <c r="J15" s="91"/>
      <c r="K15" s="382"/>
      <c r="L15" s="323"/>
    </row>
    <row r="16" spans="1:12" ht="15.75">
      <c r="A16" s="494" t="s">
        <v>69</v>
      </c>
      <c r="B16" s="302"/>
      <c r="C16" s="289"/>
      <c r="D16" s="286"/>
      <c r="E16" s="88"/>
      <c r="F16" s="89"/>
      <c r="G16" s="89"/>
      <c r="H16" s="90"/>
      <c r="I16" s="90"/>
      <c r="J16" s="91"/>
      <c r="K16" s="382"/>
      <c r="L16" s="323"/>
    </row>
    <row r="17" spans="1:12" ht="45">
      <c r="A17" s="494" t="s">
        <v>70</v>
      </c>
      <c r="B17" s="302"/>
      <c r="C17" s="289"/>
      <c r="D17" s="286"/>
      <c r="E17" s="88"/>
      <c r="F17" s="89"/>
      <c r="G17" s="89"/>
      <c r="H17" s="90"/>
      <c r="I17" s="90"/>
      <c r="J17" s="91"/>
      <c r="K17" s="382"/>
      <c r="L17" s="323"/>
    </row>
    <row r="18" spans="1:12" ht="15.75">
      <c r="A18" s="463" t="s">
        <v>71</v>
      </c>
      <c r="B18" s="497"/>
      <c r="C18" s="498"/>
      <c r="D18" s="499"/>
      <c r="E18" s="500"/>
      <c r="F18" s="501"/>
      <c r="G18" s="501"/>
      <c r="H18" s="502"/>
      <c r="I18" s="502"/>
      <c r="J18" s="503"/>
      <c r="K18" s="504"/>
      <c r="L18" s="322"/>
    </row>
    <row r="19" spans="1:12" ht="30.75">
      <c r="A19" s="494" t="s">
        <v>72</v>
      </c>
      <c r="B19" s="302"/>
      <c r="C19" s="289"/>
      <c r="D19" s="286"/>
      <c r="E19" s="88"/>
      <c r="F19" s="89"/>
      <c r="G19" s="89"/>
      <c r="H19" s="90"/>
      <c r="I19" s="90"/>
      <c r="J19" s="91"/>
      <c r="K19" s="382"/>
      <c r="L19" s="322"/>
    </row>
    <row r="20" spans="1:12" ht="15.75">
      <c r="A20" s="494" t="s">
        <v>73</v>
      </c>
      <c r="B20" s="302"/>
      <c r="C20" s="289"/>
      <c r="D20" s="286"/>
      <c r="E20" s="88"/>
      <c r="F20" s="89"/>
      <c r="G20" s="89"/>
      <c r="H20" s="90"/>
      <c r="I20" s="90"/>
      <c r="J20" s="91"/>
      <c r="K20" s="382"/>
      <c r="L20" s="322"/>
    </row>
    <row r="21" spans="1:12" ht="45.75">
      <c r="A21" s="494" t="s">
        <v>74</v>
      </c>
      <c r="B21" s="302"/>
      <c r="C21" s="289"/>
      <c r="D21" s="286"/>
      <c r="E21" s="88"/>
      <c r="F21" s="89"/>
      <c r="G21" s="89"/>
      <c r="H21" s="90"/>
      <c r="I21" s="90"/>
      <c r="J21" s="91"/>
      <c r="K21" s="382"/>
      <c r="L21" s="322"/>
    </row>
    <row r="22" spans="1:12" ht="30">
      <c r="A22" s="494" t="s">
        <v>75</v>
      </c>
      <c r="B22" s="302"/>
      <c r="C22" s="289"/>
      <c r="D22" s="286"/>
      <c r="E22" s="88"/>
      <c r="F22" s="89"/>
      <c r="G22" s="89"/>
      <c r="H22" s="90"/>
      <c r="I22" s="90"/>
      <c r="J22" s="91"/>
      <c r="K22" s="382"/>
      <c r="L22" s="323"/>
    </row>
    <row r="23" spans="1:12" ht="30.75">
      <c r="A23" s="494" t="s">
        <v>76</v>
      </c>
      <c r="B23" s="302"/>
      <c r="C23" s="289"/>
      <c r="D23" s="286"/>
      <c r="E23" s="88"/>
      <c r="F23" s="89"/>
      <c r="G23" s="89"/>
      <c r="H23" s="90"/>
      <c r="I23" s="90"/>
      <c r="J23" s="91"/>
      <c r="K23" s="382"/>
      <c r="L23" s="322"/>
    </row>
    <row r="24" spans="1:12" ht="30">
      <c r="A24" s="494" t="s">
        <v>77</v>
      </c>
      <c r="B24" s="302"/>
      <c r="C24" s="289"/>
      <c r="D24" s="286"/>
      <c r="E24" s="88"/>
      <c r="F24" s="89"/>
      <c r="G24" s="89"/>
      <c r="H24" s="90"/>
      <c r="I24" s="90"/>
      <c r="J24" s="91"/>
      <c r="K24" s="382"/>
    </row>
    <row r="25" spans="1:12" ht="30.75">
      <c r="A25" s="494" t="s">
        <v>78</v>
      </c>
      <c r="B25" s="302"/>
      <c r="C25" s="289"/>
      <c r="D25" s="286"/>
      <c r="E25" s="88"/>
      <c r="F25" s="89"/>
      <c r="G25" s="89"/>
      <c r="H25" s="90"/>
      <c r="I25" s="90"/>
      <c r="J25" s="91"/>
      <c r="K25" s="382"/>
      <c r="L25" s="322"/>
    </row>
    <row r="26" spans="1:12" ht="30.75">
      <c r="A26" s="494" t="s">
        <v>79</v>
      </c>
      <c r="B26" s="302"/>
      <c r="C26" s="289"/>
      <c r="D26" s="286"/>
      <c r="E26" s="88"/>
      <c r="F26" s="89"/>
      <c r="G26" s="89"/>
      <c r="H26" s="90"/>
      <c r="I26" s="90"/>
      <c r="J26" s="91"/>
      <c r="K26" s="382"/>
      <c r="L26" s="322"/>
    </row>
    <row r="27" spans="1:12" ht="15.75">
      <c r="A27" s="473" t="s">
        <v>80</v>
      </c>
      <c r="B27" s="497"/>
      <c r="C27" s="498"/>
      <c r="D27" s="499"/>
      <c r="E27" s="500"/>
      <c r="F27" s="501"/>
      <c r="G27" s="501"/>
      <c r="H27" s="502"/>
      <c r="I27" s="502"/>
      <c r="J27" s="503"/>
      <c r="K27" s="504"/>
      <c r="L27" s="326"/>
    </row>
    <row r="28" spans="1:12" ht="30">
      <c r="A28" s="113" t="s">
        <v>81</v>
      </c>
      <c r="B28" s="302"/>
      <c r="C28" s="289"/>
      <c r="D28" s="286"/>
      <c r="E28" s="88"/>
      <c r="F28" s="89"/>
      <c r="G28" s="89"/>
      <c r="H28" s="90"/>
      <c r="I28" s="90"/>
      <c r="J28" s="91"/>
      <c r="K28" s="382"/>
      <c r="L28" s="326"/>
    </row>
    <row r="29" spans="1:12" ht="15.75">
      <c r="A29" s="448" t="s">
        <v>335</v>
      </c>
      <c r="B29" s="497"/>
      <c r="C29" s="498"/>
      <c r="D29" s="499"/>
      <c r="E29" s="500"/>
      <c r="F29" s="501"/>
      <c r="G29" s="501"/>
      <c r="H29" s="502"/>
      <c r="I29" s="502"/>
      <c r="J29" s="503"/>
      <c r="K29" s="504"/>
      <c r="L29" s="325"/>
    </row>
    <row r="30" spans="1:12" ht="33" customHeight="1">
      <c r="A30" s="93" t="s">
        <v>336</v>
      </c>
      <c r="B30" s="302"/>
      <c r="C30" s="289"/>
      <c r="D30" s="286"/>
      <c r="E30" s="88"/>
      <c r="F30" s="89"/>
      <c r="G30" s="89"/>
      <c r="H30" s="90"/>
      <c r="I30" s="90"/>
      <c r="J30" s="91"/>
      <c r="K30" s="382"/>
      <c r="L30" s="327"/>
    </row>
    <row r="31" spans="1:12" ht="15.75" customHeight="1">
      <c r="A31" s="240"/>
      <c r="B31" s="96"/>
      <c r="C31" s="96"/>
      <c r="D31" s="96"/>
      <c r="E31" s="96"/>
      <c r="F31" s="96"/>
      <c r="G31" s="96"/>
      <c r="H31" s="97"/>
      <c r="I31" s="97"/>
      <c r="J31" s="96"/>
      <c r="K31" s="96"/>
      <c r="L31" s="384" t="s">
        <v>266</v>
      </c>
    </row>
    <row r="32" spans="1:12" ht="33" customHeight="1">
      <c r="A32" s="140" t="s">
        <v>322</v>
      </c>
      <c r="B32" s="291">
        <f>SUM($B$13:$B$31)</f>
        <v>0</v>
      </c>
      <c r="C32" s="291"/>
      <c r="D32" s="141">
        <f>SUM($D$12:$D$30)</f>
        <v>0</v>
      </c>
      <c r="E32" s="141"/>
      <c r="F32" s="141">
        <f>SUM($F$12:$F$30)</f>
        <v>0</v>
      </c>
      <c r="G32" s="141"/>
      <c r="H32" s="141">
        <f>SUM($H$12:$H$30)</f>
        <v>0</v>
      </c>
      <c r="I32" s="141"/>
      <c r="J32" s="318">
        <f>SUM($J$12:$J$30)</f>
        <v>0</v>
      </c>
      <c r="K32" s="141"/>
      <c r="L32" s="162">
        <f>+J32+H32+F32+D32</f>
        <v>0</v>
      </c>
    </row>
    <row r="33" spans="1:12" s="137" customFormat="1" ht="33" customHeight="1">
      <c r="A33" s="232" t="s">
        <v>323</v>
      </c>
      <c r="B33" s="138">
        <f>+B32/$B$35</f>
        <v>0</v>
      </c>
      <c r="C33" s="308"/>
      <c r="D33" s="138">
        <f>+D32/$B$35</f>
        <v>0</v>
      </c>
      <c r="E33" s="141"/>
      <c r="F33" s="138">
        <f>+F32/$B$35</f>
        <v>0</v>
      </c>
      <c r="G33" s="141"/>
      <c r="H33" s="138">
        <f>+H32/$B$35</f>
        <v>0</v>
      </c>
      <c r="I33" s="138"/>
      <c r="J33" s="300">
        <f>+J32/$B$35</f>
        <v>0</v>
      </c>
      <c r="K33" s="141"/>
      <c r="L33" s="359">
        <f>+J33+I33+F33+D33</f>
        <v>0</v>
      </c>
    </row>
    <row r="34" spans="1:12" ht="15.75" customHeight="1" thickBot="1">
      <c r="A34" s="240"/>
      <c r="B34" s="240"/>
      <c r="C34" s="240"/>
      <c r="D34" s="131"/>
      <c r="E34" s="131"/>
      <c r="F34" s="131"/>
      <c r="G34" s="131"/>
      <c r="H34" s="131"/>
      <c r="I34" s="131"/>
      <c r="J34" s="131"/>
      <c r="K34" s="131"/>
      <c r="L34" s="330"/>
    </row>
    <row r="35" spans="1:12" ht="15.75" customHeight="1">
      <c r="A35" s="292" t="s">
        <v>333</v>
      </c>
      <c r="B35" s="385">
        <v>15</v>
      </c>
      <c r="C35" s="280"/>
      <c r="E35" s="323"/>
      <c r="F35" s="323"/>
      <c r="G35" s="323"/>
      <c r="H35" s="323"/>
      <c r="I35" s="323"/>
      <c r="J35" s="323"/>
      <c r="K35" s="323"/>
      <c r="L35" s="322"/>
    </row>
    <row r="36" spans="1:12" ht="15.75" customHeight="1">
      <c r="A36" s="294" t="s">
        <v>359</v>
      </c>
      <c r="B36" s="295">
        <f>B32</f>
        <v>0</v>
      </c>
      <c r="C36" s="280"/>
      <c r="D36" s="323"/>
      <c r="E36" s="323"/>
      <c r="F36" s="323"/>
      <c r="G36" s="323"/>
      <c r="H36" s="323"/>
      <c r="I36" s="323"/>
      <c r="J36" s="323"/>
      <c r="K36" s="323"/>
      <c r="L36" s="322"/>
    </row>
    <row r="37" spans="1:12" ht="15.75" customHeight="1" thickBot="1">
      <c r="A37" s="296" t="s">
        <v>360</v>
      </c>
      <c r="B37" s="297">
        <f>B35-B36</f>
        <v>15</v>
      </c>
      <c r="C37" s="280"/>
      <c r="D37" s="323"/>
      <c r="E37" s="323"/>
      <c r="F37" s="323"/>
      <c r="G37" s="323"/>
      <c r="H37" s="323"/>
      <c r="I37" s="323"/>
      <c r="J37" s="323"/>
      <c r="K37" s="323"/>
      <c r="L37" s="322"/>
    </row>
  </sheetData>
  <conditionalFormatting sqref="A13:A30">
    <cfRule type="expression" dxfId="48" priority="17">
      <formula>INDIRECT("B"&amp;ROW())=1</formula>
    </cfRule>
  </conditionalFormatting>
  <conditionalFormatting sqref="B13:C30">
    <cfRule type="expression" dxfId="4" priority="4">
      <formula>INDIRECT("B"&amp;ROW())=1</formula>
    </cfRule>
  </conditionalFormatting>
  <conditionalFormatting sqref="D13:K30">
    <cfRule type="expression" dxfId="3" priority="5">
      <formula>INDIRECT("B"&amp;ROW())=1</formula>
    </cfRule>
  </conditionalFormatting>
  <conditionalFormatting sqref="F13:K30">
    <cfRule type="expression" dxfId="2" priority="3">
      <formula>INDIRECT("D"&amp;ROW())=1</formula>
    </cfRule>
  </conditionalFormatting>
  <conditionalFormatting sqref="H13:K30">
    <cfRule type="expression" dxfId="1" priority="2">
      <formula>INDIRECT("F"&amp;ROW())=1</formula>
    </cfRule>
  </conditionalFormatting>
  <conditionalFormatting sqref="J13:K30">
    <cfRule type="expression" dxfId="0" priority="1">
      <formula>INDIRECT("H"&amp;ROW())=1</formula>
    </cfRule>
  </conditionalFormatting>
  <pageMargins left="0.7" right="0.7" top="0.75" bottom="0.75" header="0" footer="0"/>
  <pageSetup orientation="portrai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L55"/>
  <sheetViews>
    <sheetView zoomScale="70" zoomScaleNormal="70" workbookViewId="0">
      <pane xSplit="1" ySplit="6" topLeftCell="B10" activePane="bottomRight" state="frozen"/>
      <selection pane="topRight" activeCell="B1" sqref="B1"/>
      <selection pane="bottomLeft" activeCell="A7" sqref="A7"/>
      <selection pane="bottomRight" activeCell="B14" sqref="B14"/>
    </sheetView>
  </sheetViews>
  <sheetFormatPr defaultColWidth="12.7109375" defaultRowHeight="15" customHeight="1"/>
  <cols>
    <col min="1" max="1" width="64.85546875" style="118" customWidth="1"/>
    <col min="2" max="2" width="17.140625" style="76" customWidth="1"/>
    <col min="3" max="3" width="26" style="76" customWidth="1"/>
    <col min="4" max="4" width="13.85546875" style="76" customWidth="1"/>
    <col min="5" max="5" width="37.85546875" style="76" customWidth="1"/>
    <col min="6" max="6" width="8.7109375" style="76" customWidth="1"/>
    <col min="7" max="7" width="35.5703125" style="76" customWidth="1"/>
    <col min="8" max="8" width="7.42578125" style="76" customWidth="1"/>
    <col min="9" max="9" width="28.42578125" style="76" customWidth="1"/>
    <col min="10" max="10" width="7" style="76" customWidth="1"/>
    <col min="11" max="11" width="33.85546875" style="76" customWidth="1"/>
    <col min="12" max="31" width="38.7109375" style="76" customWidth="1"/>
    <col min="32" max="16384" width="12.7109375" style="76"/>
  </cols>
  <sheetData>
    <row r="1" spans="1:12" ht="44.25" customHeight="1">
      <c r="A1" s="114" t="s">
        <v>82</v>
      </c>
      <c r="B1" s="72"/>
      <c r="C1" s="72"/>
      <c r="D1" s="100"/>
      <c r="E1" s="101"/>
      <c r="F1" s="75"/>
      <c r="G1" s="75"/>
      <c r="H1" s="102"/>
      <c r="I1" s="102"/>
      <c r="J1" s="75"/>
      <c r="K1" s="75"/>
      <c r="L1" s="320"/>
    </row>
    <row r="2" spans="1:12" ht="29.25" customHeight="1">
      <c r="A2" s="103" t="s">
        <v>1</v>
      </c>
      <c r="B2" s="72"/>
      <c r="C2" s="72"/>
      <c r="D2" s="104"/>
      <c r="E2" s="75"/>
      <c r="F2" s="75"/>
      <c r="G2" s="75"/>
      <c r="H2" s="102"/>
      <c r="I2" s="102"/>
      <c r="J2" s="75"/>
      <c r="K2" s="75"/>
      <c r="L2" s="320"/>
    </row>
    <row r="3" spans="1:12" ht="29.25" customHeight="1">
      <c r="A3" s="77" t="s">
        <v>227</v>
      </c>
      <c r="B3" s="78">
        <f>SUM(B53-D50-F50-H50-J50-B50)</f>
        <v>31</v>
      </c>
      <c r="C3" s="78"/>
      <c r="D3" s="105"/>
      <c r="E3" s="80"/>
      <c r="F3" s="80"/>
      <c r="G3" s="80"/>
      <c r="H3" s="106"/>
      <c r="I3" s="106"/>
      <c r="J3" s="106"/>
      <c r="K3" s="80"/>
      <c r="L3" s="320"/>
    </row>
    <row r="4" spans="1:12" ht="29.25" customHeight="1">
      <c r="A4" s="103" t="s">
        <v>2</v>
      </c>
      <c r="B4" s="72"/>
      <c r="C4" s="72"/>
      <c r="D4" s="75"/>
      <c r="E4" s="75"/>
      <c r="F4" s="75"/>
      <c r="G4" s="75"/>
      <c r="H4" s="102"/>
      <c r="I4" s="102"/>
      <c r="J4" s="102"/>
      <c r="K4" s="75"/>
      <c r="L4" s="320"/>
    </row>
    <row r="5" spans="1:12" s="249" customFormat="1" ht="15.75" customHeight="1">
      <c r="A5" s="254" t="s">
        <v>83</v>
      </c>
      <c r="B5" s="301" t="s">
        <v>362</v>
      </c>
      <c r="C5" s="245"/>
      <c r="D5" s="251"/>
      <c r="E5" s="251" t="s">
        <v>309</v>
      </c>
      <c r="G5" s="252" t="s">
        <v>310</v>
      </c>
      <c r="I5" s="251" t="s">
        <v>311</v>
      </c>
      <c r="J5" s="255"/>
      <c r="K5" s="314" t="s">
        <v>312</v>
      </c>
      <c r="L5" s="322"/>
    </row>
    <row r="6" spans="1:12" s="249" customFormat="1" ht="29.1" customHeight="1">
      <c r="A6" s="245"/>
      <c r="B6" s="245" t="s">
        <v>9</v>
      </c>
      <c r="C6" s="245" t="s">
        <v>361</v>
      </c>
      <c r="D6" s="281" t="s">
        <v>9</v>
      </c>
      <c r="E6" s="246" t="s">
        <v>10</v>
      </c>
      <c r="F6" s="281" t="s">
        <v>9</v>
      </c>
      <c r="G6" s="246" t="s">
        <v>10</v>
      </c>
      <c r="H6" s="281" t="s">
        <v>9</v>
      </c>
      <c r="I6" s="246" t="s">
        <v>10</v>
      </c>
      <c r="J6" s="281" t="s">
        <v>9</v>
      </c>
      <c r="K6" s="265" t="s">
        <v>10</v>
      </c>
      <c r="L6" s="321"/>
    </row>
    <row r="7" spans="1:12" ht="120">
      <c r="A7" s="309" t="s">
        <v>84</v>
      </c>
      <c r="B7" s="157"/>
      <c r="C7" s="157"/>
      <c r="D7" s="310"/>
      <c r="E7" s="109" t="s">
        <v>85</v>
      </c>
      <c r="G7" s="99" t="s">
        <v>86</v>
      </c>
      <c r="I7" s="99" t="s">
        <v>87</v>
      </c>
      <c r="J7" s="99"/>
      <c r="K7" s="307" t="s">
        <v>88</v>
      </c>
      <c r="L7" s="323"/>
    </row>
    <row r="8" spans="1:12" ht="15.75">
      <c r="A8" s="307"/>
      <c r="B8" s="312"/>
      <c r="C8" s="312"/>
      <c r="D8" s="311"/>
      <c r="E8" s="99"/>
      <c r="F8" s="99"/>
      <c r="G8" s="99"/>
      <c r="H8" s="99"/>
      <c r="I8" s="99"/>
      <c r="J8" s="99"/>
      <c r="K8" s="307"/>
      <c r="L8" s="323"/>
    </row>
    <row r="9" spans="1:12" ht="110.25">
      <c r="A9" s="81" t="s">
        <v>313</v>
      </c>
      <c r="B9" s="82"/>
      <c r="C9" s="82"/>
      <c r="D9" s="305" t="s">
        <v>314</v>
      </c>
      <c r="E9" s="107"/>
      <c r="F9" s="108" t="s">
        <v>315</v>
      </c>
      <c r="G9" s="108"/>
      <c r="H9" s="82" t="s">
        <v>316</v>
      </c>
      <c r="I9" s="82"/>
      <c r="J9" s="115" t="s">
        <v>317</v>
      </c>
      <c r="K9" s="315"/>
      <c r="L9" s="322"/>
    </row>
    <row r="10" spans="1:12" ht="189">
      <c r="A10" s="84"/>
      <c r="B10" s="279"/>
      <c r="C10" s="279"/>
      <c r="D10" s="85"/>
      <c r="E10" s="85" t="s">
        <v>89</v>
      </c>
      <c r="G10" s="86" t="s">
        <v>90</v>
      </c>
      <c r="I10" s="116" t="s">
        <v>91</v>
      </c>
      <c r="K10" s="316" t="s">
        <v>92</v>
      </c>
      <c r="L10" s="322"/>
    </row>
    <row r="11" spans="1:12" ht="31.5">
      <c r="A11" s="81" t="s">
        <v>7</v>
      </c>
      <c r="B11" s="288" t="s">
        <v>260</v>
      </c>
      <c r="C11" s="304"/>
      <c r="D11" s="242" t="s">
        <v>318</v>
      </c>
      <c r="E11" s="107"/>
      <c r="F11" s="242" t="s">
        <v>319</v>
      </c>
      <c r="G11" s="108"/>
      <c r="H11" s="242" t="s">
        <v>320</v>
      </c>
      <c r="I11" s="82"/>
      <c r="J11" s="242" t="s">
        <v>321</v>
      </c>
      <c r="K11" s="315"/>
      <c r="L11" s="324"/>
    </row>
    <row r="12" spans="1:12" ht="15.75">
      <c r="A12" s="471"/>
      <c r="B12" s="462" t="s">
        <v>9</v>
      </c>
      <c r="C12" s="463" t="s">
        <v>361</v>
      </c>
      <c r="D12" s="464" t="s">
        <v>9</v>
      </c>
      <c r="E12" s="464" t="s">
        <v>10</v>
      </c>
      <c r="F12" s="464" t="s">
        <v>9</v>
      </c>
      <c r="G12" s="464" t="s">
        <v>10</v>
      </c>
      <c r="H12" s="464" t="s">
        <v>9</v>
      </c>
      <c r="I12" s="464" t="s">
        <v>10</v>
      </c>
      <c r="J12" s="464" t="s">
        <v>9</v>
      </c>
      <c r="K12" s="465" t="s">
        <v>10</v>
      </c>
      <c r="L12" s="323"/>
    </row>
    <row r="13" spans="1:12" ht="15.75">
      <c r="A13" s="468" t="s">
        <v>93</v>
      </c>
      <c r="B13" s="469"/>
      <c r="C13" s="469"/>
      <c r="D13" s="469"/>
      <c r="E13" s="469"/>
      <c r="F13" s="469"/>
      <c r="G13" s="469"/>
      <c r="H13" s="469"/>
      <c r="I13" s="469"/>
      <c r="J13" s="469"/>
      <c r="K13" s="470"/>
      <c r="L13" s="323"/>
    </row>
    <row r="14" spans="1:12" ht="30">
      <c r="A14" s="117" t="s">
        <v>94</v>
      </c>
      <c r="B14" s="302"/>
      <c r="C14" s="289"/>
      <c r="D14" s="286"/>
      <c r="E14" s="88"/>
      <c r="F14" s="89"/>
      <c r="G14" s="89"/>
      <c r="H14" s="90"/>
      <c r="I14" s="90"/>
      <c r="J14" s="91"/>
      <c r="K14" s="382"/>
      <c r="L14" s="323"/>
    </row>
    <row r="15" spans="1:12" ht="30">
      <c r="A15" s="117" t="s">
        <v>95</v>
      </c>
      <c r="B15" s="302"/>
      <c r="C15" s="289"/>
      <c r="D15" s="286"/>
      <c r="E15" s="88"/>
      <c r="F15" s="89"/>
      <c r="G15" s="89"/>
      <c r="H15" s="90"/>
      <c r="I15" s="90"/>
      <c r="J15" s="91"/>
      <c r="K15" s="382"/>
      <c r="L15" s="323"/>
    </row>
    <row r="16" spans="1:12" ht="45">
      <c r="A16" s="117" t="s">
        <v>302</v>
      </c>
      <c r="B16" s="302"/>
      <c r="C16" s="289"/>
      <c r="D16" s="286"/>
      <c r="E16" s="88"/>
      <c r="F16" s="89"/>
      <c r="G16" s="89"/>
      <c r="H16" s="90"/>
      <c r="I16" s="90"/>
      <c r="J16" s="91"/>
      <c r="K16" s="382"/>
      <c r="L16" s="323"/>
    </row>
    <row r="17" spans="1:12" ht="30">
      <c r="A17" s="117" t="s">
        <v>303</v>
      </c>
      <c r="B17" s="302"/>
      <c r="C17" s="289"/>
      <c r="D17" s="286"/>
      <c r="E17" s="88"/>
      <c r="F17" s="89"/>
      <c r="G17" s="89"/>
      <c r="H17" s="90"/>
      <c r="I17" s="90"/>
      <c r="J17" s="91"/>
      <c r="K17" s="382"/>
      <c r="L17" s="323"/>
    </row>
    <row r="18" spans="1:12" ht="45">
      <c r="A18" s="117" t="s">
        <v>301</v>
      </c>
      <c r="B18" s="302"/>
      <c r="C18" s="289"/>
      <c r="D18" s="286"/>
      <c r="E18" s="88"/>
      <c r="F18" s="89"/>
      <c r="G18" s="89"/>
      <c r="H18" s="90"/>
      <c r="I18" s="90"/>
      <c r="J18" s="91"/>
      <c r="K18" s="382"/>
      <c r="L18" s="323"/>
    </row>
    <row r="19" spans="1:12" ht="15.75">
      <c r="A19" s="467" t="s">
        <v>96</v>
      </c>
      <c r="B19" s="449"/>
      <c r="C19" s="450"/>
      <c r="D19" s="451"/>
      <c r="E19" s="452"/>
      <c r="F19" s="453"/>
      <c r="G19" s="453"/>
      <c r="H19" s="454"/>
      <c r="I19" s="454"/>
      <c r="J19" s="455"/>
      <c r="K19" s="456"/>
      <c r="L19" s="323"/>
    </row>
    <row r="20" spans="1:12" ht="30">
      <c r="A20" s="117" t="s">
        <v>97</v>
      </c>
      <c r="B20" s="302"/>
      <c r="C20" s="289"/>
      <c r="D20" s="286"/>
      <c r="E20" s="88"/>
      <c r="F20" s="89"/>
      <c r="G20" s="89"/>
      <c r="H20" s="90"/>
      <c r="I20" s="90"/>
      <c r="J20" s="91"/>
      <c r="K20" s="382"/>
      <c r="L20" s="323"/>
    </row>
    <row r="21" spans="1:12" ht="15.75">
      <c r="A21" s="117" t="s">
        <v>98</v>
      </c>
      <c r="B21" s="302"/>
      <c r="C21" s="289"/>
      <c r="D21" s="286"/>
      <c r="E21" s="88"/>
      <c r="F21" s="89"/>
      <c r="G21" s="89"/>
      <c r="H21" s="90"/>
      <c r="I21" s="90"/>
      <c r="J21" s="91"/>
      <c r="K21" s="382"/>
      <c r="L21" s="323"/>
    </row>
    <row r="22" spans="1:12" ht="15.75">
      <c r="A22" s="117" t="s">
        <v>99</v>
      </c>
      <c r="B22" s="302"/>
      <c r="C22" s="289"/>
      <c r="D22" s="286"/>
      <c r="E22" s="88"/>
      <c r="F22" s="89"/>
      <c r="G22" s="89"/>
      <c r="H22" s="90"/>
      <c r="I22" s="90"/>
      <c r="J22" s="91"/>
      <c r="K22" s="382"/>
      <c r="L22" s="323"/>
    </row>
    <row r="23" spans="1:12" ht="30">
      <c r="A23" s="117" t="s">
        <v>100</v>
      </c>
      <c r="B23" s="302"/>
      <c r="C23" s="289"/>
      <c r="D23" s="286"/>
      <c r="E23" s="88"/>
      <c r="F23" s="89"/>
      <c r="G23" s="89"/>
      <c r="H23" s="90"/>
      <c r="I23" s="90"/>
      <c r="J23" s="91"/>
      <c r="K23" s="382"/>
      <c r="L23" s="323"/>
    </row>
    <row r="24" spans="1:12" ht="15.75">
      <c r="A24" s="117" t="s">
        <v>101</v>
      </c>
      <c r="B24" s="302"/>
      <c r="C24" s="289"/>
      <c r="D24" s="286"/>
      <c r="E24" s="88"/>
      <c r="F24" s="89"/>
      <c r="G24" s="89"/>
      <c r="H24" s="90"/>
      <c r="I24" s="90"/>
      <c r="J24" s="91"/>
      <c r="K24" s="382"/>
      <c r="L24" s="323"/>
    </row>
    <row r="25" spans="1:12" ht="30.75">
      <c r="A25" s="117" t="s">
        <v>102</v>
      </c>
      <c r="B25" s="302"/>
      <c r="C25" s="289"/>
      <c r="D25" s="286"/>
      <c r="E25" s="88"/>
      <c r="F25" s="89"/>
      <c r="G25" s="89"/>
      <c r="H25" s="90"/>
      <c r="I25" s="90"/>
      <c r="J25" s="91"/>
      <c r="K25" s="382"/>
      <c r="L25" s="323"/>
    </row>
    <row r="26" spans="1:12" ht="45">
      <c r="A26" s="117" t="s">
        <v>103</v>
      </c>
      <c r="B26" s="302"/>
      <c r="C26" s="289"/>
      <c r="D26" s="286"/>
      <c r="E26" s="88"/>
      <c r="F26" s="89"/>
      <c r="G26" s="89"/>
      <c r="H26" s="90"/>
      <c r="I26" s="90"/>
      <c r="J26" s="91"/>
      <c r="K26" s="382"/>
      <c r="L26" s="323"/>
    </row>
    <row r="27" spans="1:12" ht="30">
      <c r="A27" s="117" t="s">
        <v>104</v>
      </c>
      <c r="B27" s="302"/>
      <c r="C27" s="289"/>
      <c r="D27" s="286"/>
      <c r="E27" s="88"/>
      <c r="F27" s="89"/>
      <c r="G27" s="89"/>
      <c r="H27" s="90"/>
      <c r="I27" s="90"/>
      <c r="J27" s="91"/>
      <c r="K27" s="382"/>
      <c r="L27" s="323"/>
    </row>
    <row r="28" spans="1:12" ht="15.75">
      <c r="A28" s="467" t="s">
        <v>105</v>
      </c>
      <c r="B28" s="449"/>
      <c r="C28" s="450"/>
      <c r="D28" s="451"/>
      <c r="E28" s="452"/>
      <c r="F28" s="453"/>
      <c r="G28" s="453"/>
      <c r="H28" s="454"/>
      <c r="I28" s="454"/>
      <c r="J28" s="455"/>
      <c r="K28" s="456"/>
      <c r="L28" s="323"/>
    </row>
    <row r="29" spans="1:12" ht="60">
      <c r="A29" s="117" t="s">
        <v>106</v>
      </c>
      <c r="B29" s="302"/>
      <c r="C29" s="289"/>
      <c r="D29" s="286"/>
      <c r="E29" s="88"/>
      <c r="F29" s="89"/>
      <c r="G29" s="89"/>
      <c r="H29" s="90"/>
      <c r="I29" s="90"/>
      <c r="J29" s="91"/>
      <c r="K29" s="382"/>
      <c r="L29" s="323"/>
    </row>
    <row r="30" spans="1:12" ht="45.75">
      <c r="A30" s="117" t="s">
        <v>107</v>
      </c>
      <c r="B30" s="302"/>
      <c r="C30" s="289"/>
      <c r="D30" s="286"/>
      <c r="E30" s="88"/>
      <c r="F30" s="89"/>
      <c r="G30" s="89"/>
      <c r="H30" s="90"/>
      <c r="I30" s="90"/>
      <c r="J30" s="91"/>
      <c r="K30" s="382"/>
      <c r="L30" s="323"/>
    </row>
    <row r="31" spans="1:12" ht="30">
      <c r="A31" s="117" t="s">
        <v>108</v>
      </c>
      <c r="B31" s="302"/>
      <c r="C31" s="289"/>
      <c r="D31" s="286"/>
      <c r="E31" s="88"/>
      <c r="F31" s="89"/>
      <c r="G31" s="89"/>
      <c r="H31" s="90"/>
      <c r="I31" s="90"/>
      <c r="J31" s="91"/>
      <c r="K31" s="382"/>
      <c r="L31" s="323"/>
    </row>
    <row r="32" spans="1:12" ht="30.75">
      <c r="A32" s="231" t="s">
        <v>109</v>
      </c>
      <c r="B32" s="302"/>
      <c r="C32" s="289"/>
      <c r="D32" s="286"/>
      <c r="E32" s="88"/>
      <c r="F32" s="89"/>
      <c r="G32" s="89"/>
      <c r="H32" s="90"/>
      <c r="I32" s="90"/>
      <c r="J32" s="91"/>
      <c r="K32" s="382"/>
      <c r="L32" s="323"/>
    </row>
    <row r="33" spans="1:12" ht="15.75">
      <c r="A33" s="463" t="s">
        <v>110</v>
      </c>
      <c r="B33" s="449"/>
      <c r="C33" s="450"/>
      <c r="D33" s="451"/>
      <c r="E33" s="452"/>
      <c r="F33" s="453"/>
      <c r="G33" s="453"/>
      <c r="H33" s="454"/>
      <c r="I33" s="454"/>
      <c r="J33" s="455"/>
      <c r="K33" s="456"/>
      <c r="L33" s="323"/>
    </row>
    <row r="34" spans="1:12" ht="30.75">
      <c r="A34" s="117" t="s">
        <v>111</v>
      </c>
      <c r="B34" s="302"/>
      <c r="C34" s="289"/>
      <c r="D34" s="286"/>
      <c r="E34" s="88"/>
      <c r="F34" s="89"/>
      <c r="G34" s="89"/>
      <c r="H34" s="90"/>
      <c r="I34" s="90"/>
      <c r="J34" s="91"/>
      <c r="K34" s="382"/>
      <c r="L34" s="323"/>
    </row>
    <row r="35" spans="1:12" ht="30">
      <c r="A35" s="117" t="s">
        <v>112</v>
      </c>
      <c r="B35" s="302"/>
      <c r="C35" s="289"/>
      <c r="D35" s="286"/>
      <c r="E35" s="88"/>
      <c r="F35" s="89"/>
      <c r="G35" s="89"/>
      <c r="H35" s="90"/>
      <c r="I35" s="90"/>
      <c r="J35" s="91"/>
      <c r="K35" s="382"/>
      <c r="L35" s="323"/>
    </row>
    <row r="36" spans="1:12" ht="30">
      <c r="A36" s="117" t="s">
        <v>113</v>
      </c>
      <c r="B36" s="302"/>
      <c r="C36" s="289"/>
      <c r="D36" s="286"/>
      <c r="E36" s="88"/>
      <c r="F36" s="89"/>
      <c r="G36" s="89"/>
      <c r="H36" s="90"/>
      <c r="I36" s="90"/>
      <c r="J36" s="91"/>
      <c r="K36" s="382"/>
      <c r="L36" s="323"/>
    </row>
    <row r="37" spans="1:12" ht="30">
      <c r="A37" s="117" t="s">
        <v>114</v>
      </c>
      <c r="B37" s="302"/>
      <c r="C37" s="289"/>
      <c r="D37" s="286"/>
      <c r="E37" s="88"/>
      <c r="F37" s="89"/>
      <c r="G37" s="89"/>
      <c r="H37" s="90"/>
      <c r="I37" s="90"/>
      <c r="J37" s="91"/>
      <c r="K37" s="382"/>
      <c r="L37" s="323"/>
    </row>
    <row r="38" spans="1:12" ht="30">
      <c r="A38" s="117" t="s">
        <v>115</v>
      </c>
      <c r="B38" s="302"/>
      <c r="C38" s="289"/>
      <c r="D38" s="286"/>
      <c r="E38" s="88"/>
      <c r="F38" s="89"/>
      <c r="G38" s="89"/>
      <c r="H38" s="90"/>
      <c r="I38" s="90"/>
      <c r="J38" s="91"/>
      <c r="K38" s="382"/>
      <c r="L38" s="323"/>
    </row>
    <row r="39" spans="1:12" ht="60">
      <c r="A39" s="117" t="s">
        <v>116</v>
      </c>
      <c r="B39" s="302"/>
      <c r="C39" s="289"/>
      <c r="D39" s="286"/>
      <c r="E39" s="88"/>
      <c r="F39" s="89"/>
      <c r="G39" s="89"/>
      <c r="H39" s="90"/>
      <c r="I39" s="90"/>
      <c r="J39" s="91"/>
      <c r="K39" s="382"/>
      <c r="L39" s="323"/>
    </row>
    <row r="40" spans="1:12" ht="45">
      <c r="A40" s="117" t="s">
        <v>117</v>
      </c>
      <c r="B40" s="302"/>
      <c r="C40" s="289"/>
      <c r="D40" s="286"/>
      <c r="E40" s="88"/>
      <c r="F40" s="89"/>
      <c r="G40" s="89"/>
      <c r="H40" s="90"/>
      <c r="I40" s="90"/>
      <c r="J40" s="91"/>
      <c r="K40" s="382"/>
      <c r="L40" s="323"/>
    </row>
    <row r="41" spans="1:12" ht="30">
      <c r="A41" s="117" t="s">
        <v>118</v>
      </c>
      <c r="B41" s="302"/>
      <c r="C41" s="289"/>
      <c r="D41" s="286"/>
      <c r="E41" s="88"/>
      <c r="F41" s="89"/>
      <c r="G41" s="89"/>
      <c r="H41" s="90"/>
      <c r="I41" s="90"/>
      <c r="J41" s="91"/>
      <c r="K41" s="382"/>
      <c r="L41" s="323"/>
    </row>
    <row r="42" spans="1:12" ht="30">
      <c r="A42" s="117" t="s">
        <v>119</v>
      </c>
      <c r="B42" s="302"/>
      <c r="C42" s="289"/>
      <c r="D42" s="286"/>
      <c r="E42" s="88"/>
      <c r="F42" s="89"/>
      <c r="G42" s="89"/>
      <c r="H42" s="90"/>
      <c r="I42" s="90"/>
      <c r="J42" s="91"/>
      <c r="K42" s="382"/>
      <c r="L42" s="323"/>
    </row>
    <row r="43" spans="1:12" ht="15.75">
      <c r="A43" s="117" t="s">
        <v>98</v>
      </c>
      <c r="B43" s="302"/>
      <c r="C43" s="289"/>
      <c r="D43" s="286"/>
      <c r="E43" s="88"/>
      <c r="F43" s="89"/>
      <c r="G43" s="89"/>
      <c r="H43" s="90"/>
      <c r="I43" s="90"/>
      <c r="J43" s="91"/>
      <c r="K43" s="382"/>
      <c r="L43" s="323"/>
    </row>
    <row r="44" spans="1:12" ht="45">
      <c r="A44" s="117" t="s">
        <v>120</v>
      </c>
      <c r="B44" s="302"/>
      <c r="C44" s="289"/>
      <c r="D44" s="286"/>
      <c r="E44" s="88"/>
      <c r="F44" s="89"/>
      <c r="G44" s="89"/>
      <c r="H44" s="90"/>
      <c r="I44" s="90"/>
      <c r="J44" s="91"/>
      <c r="K44" s="382"/>
      <c r="L44" s="323"/>
    </row>
    <row r="45" spans="1:12" ht="45">
      <c r="A45" s="117" t="s">
        <v>121</v>
      </c>
      <c r="B45" s="302"/>
      <c r="C45" s="289"/>
      <c r="D45" s="286"/>
      <c r="E45" s="88"/>
      <c r="F45" s="89"/>
      <c r="G45" s="89"/>
      <c r="H45" s="90"/>
      <c r="I45" s="90"/>
      <c r="J45" s="91"/>
      <c r="K45" s="382"/>
      <c r="L45" s="323"/>
    </row>
    <row r="46" spans="1:12" ht="45">
      <c r="A46" s="117" t="s">
        <v>122</v>
      </c>
      <c r="B46" s="302"/>
      <c r="C46" s="289"/>
      <c r="D46" s="286"/>
      <c r="E46" s="88"/>
      <c r="F46" s="89"/>
      <c r="G46" s="89"/>
      <c r="H46" s="90"/>
      <c r="I46" s="90"/>
      <c r="J46" s="91"/>
      <c r="K46" s="382"/>
      <c r="L46" s="323"/>
    </row>
    <row r="47" spans="1:12" ht="15.75">
      <c r="A47" s="448" t="s">
        <v>335</v>
      </c>
      <c r="B47" s="449"/>
      <c r="C47" s="450"/>
      <c r="D47" s="451"/>
      <c r="E47" s="452"/>
      <c r="F47" s="453"/>
      <c r="G47" s="453"/>
      <c r="H47" s="454"/>
      <c r="I47" s="454"/>
      <c r="J47" s="455"/>
      <c r="K47" s="456"/>
      <c r="L47" s="325"/>
    </row>
    <row r="48" spans="1:12" ht="36.950000000000003" customHeight="1">
      <c r="A48" s="93" t="s">
        <v>336</v>
      </c>
      <c r="B48" s="302"/>
      <c r="C48" s="289"/>
      <c r="D48" s="286"/>
      <c r="E48" s="88"/>
      <c r="F48" s="89"/>
      <c r="G48" s="89"/>
      <c r="H48" s="90"/>
      <c r="I48" s="90"/>
      <c r="J48" s="91"/>
      <c r="K48" s="382"/>
      <c r="L48" s="327"/>
    </row>
    <row r="49" spans="1:12" ht="15.75" customHeight="1">
      <c r="A49" s="240"/>
      <c r="B49" s="96"/>
      <c r="C49" s="96"/>
      <c r="D49" s="96"/>
      <c r="E49" s="96"/>
      <c r="F49" s="96"/>
      <c r="G49" s="96"/>
      <c r="H49" s="97"/>
      <c r="I49" s="97"/>
      <c r="J49" s="96"/>
      <c r="K49" s="96"/>
      <c r="L49" s="313" t="s">
        <v>266</v>
      </c>
    </row>
    <row r="50" spans="1:12" ht="15.75" customHeight="1">
      <c r="A50" s="140" t="s">
        <v>322</v>
      </c>
      <c r="B50" s="291">
        <f>SUM($B$13:$B$49)</f>
        <v>0</v>
      </c>
      <c r="C50" s="291"/>
      <c r="D50" s="141">
        <f>SUM($D$14:$D$48)</f>
        <v>0</v>
      </c>
      <c r="E50" s="318"/>
      <c r="F50" s="141">
        <f>SUM($F$14:$F$48)</f>
        <v>0</v>
      </c>
      <c r="G50" s="318"/>
      <c r="H50" s="141">
        <f>SUM($H$14:$H$48)</f>
        <v>0</v>
      </c>
      <c r="I50" s="318"/>
      <c r="J50" s="318">
        <f>SUM($J$14:$J$48)</f>
        <v>0</v>
      </c>
      <c r="K50" s="318"/>
      <c r="L50" s="328">
        <f>+J50+H50+F50+D50</f>
        <v>0</v>
      </c>
    </row>
    <row r="51" spans="1:12" ht="15.75" customHeight="1">
      <c r="A51" s="232" t="s">
        <v>323</v>
      </c>
      <c r="B51" s="138">
        <f>+B50/$B$53</f>
        <v>0</v>
      </c>
      <c r="C51" s="138"/>
      <c r="D51" s="138">
        <f>+D50/$B$53</f>
        <v>0</v>
      </c>
      <c r="E51" s="318"/>
      <c r="F51" s="138">
        <f>+F50/$B$53</f>
        <v>0</v>
      </c>
      <c r="G51" s="318"/>
      <c r="H51" s="138">
        <f>+H50/$B$53</f>
        <v>0</v>
      </c>
      <c r="I51" s="318"/>
      <c r="J51" s="300">
        <f>+J50/$B$53</f>
        <v>0</v>
      </c>
      <c r="K51" s="300"/>
      <c r="L51" s="329">
        <f>+K51+H51+F51+D51</f>
        <v>0</v>
      </c>
    </row>
    <row r="52" spans="1:12" ht="15.75" customHeight="1" thickBot="1">
      <c r="A52" s="240"/>
      <c r="B52" s="240"/>
      <c r="C52" s="240"/>
      <c r="D52" s="131"/>
      <c r="E52" s="131"/>
      <c r="F52" s="131"/>
      <c r="G52" s="131"/>
      <c r="H52" s="131"/>
      <c r="I52" s="131"/>
      <c r="J52" s="131"/>
      <c r="K52" s="131"/>
      <c r="L52" s="330"/>
    </row>
    <row r="53" spans="1:12" ht="15.75" customHeight="1">
      <c r="A53" s="292" t="s">
        <v>333</v>
      </c>
      <c r="B53" s="334">
        <v>31</v>
      </c>
      <c r="C53" s="332"/>
      <c r="E53" s="331"/>
      <c r="F53" s="331"/>
      <c r="G53" s="331"/>
      <c r="H53" s="331"/>
      <c r="I53" s="331"/>
      <c r="J53" s="331"/>
      <c r="K53" s="331"/>
      <c r="L53" s="331"/>
    </row>
    <row r="54" spans="1:12" ht="15.75" customHeight="1">
      <c r="A54" s="294" t="s">
        <v>359</v>
      </c>
      <c r="B54" s="295">
        <f>B50</f>
        <v>0</v>
      </c>
      <c r="C54" s="333"/>
      <c r="D54" s="331"/>
      <c r="E54" s="331"/>
      <c r="F54" s="331"/>
      <c r="G54" s="331"/>
      <c r="H54" s="331"/>
      <c r="I54" s="331"/>
      <c r="J54" s="331"/>
      <c r="K54" s="331"/>
      <c r="L54" s="331"/>
    </row>
    <row r="55" spans="1:12" ht="15.75" customHeight="1" thickBot="1">
      <c r="A55" s="296" t="s">
        <v>360</v>
      </c>
      <c r="B55" s="297">
        <f>B53-B54</f>
        <v>31</v>
      </c>
      <c r="C55" s="333"/>
      <c r="D55" s="331"/>
      <c r="E55" s="331"/>
      <c r="F55" s="331"/>
      <c r="G55" s="331"/>
      <c r="H55" s="331"/>
      <c r="I55" s="331"/>
      <c r="J55" s="331"/>
      <c r="K55" s="331"/>
      <c r="L55" s="331"/>
    </row>
  </sheetData>
  <conditionalFormatting sqref="A14:C48">
    <cfRule type="expression" dxfId="43" priority="4">
      <formula>INDIRECT("B"&amp;ROW())=1</formula>
    </cfRule>
  </conditionalFormatting>
  <conditionalFormatting sqref="D14:K48">
    <cfRule type="expression" dxfId="42" priority="5">
      <formula>INDIRECT("B"&amp;ROW())=1</formula>
    </cfRule>
  </conditionalFormatting>
  <conditionalFormatting sqref="F14:K48">
    <cfRule type="expression" dxfId="41" priority="3">
      <formula>INDIRECT("D"&amp;ROW())=1</formula>
    </cfRule>
  </conditionalFormatting>
  <conditionalFormatting sqref="H14:K48">
    <cfRule type="expression" dxfId="40" priority="2">
      <formula>INDIRECT("F"&amp;ROW())=1</formula>
    </cfRule>
  </conditionalFormatting>
  <conditionalFormatting sqref="J14:K48">
    <cfRule type="expression" dxfId="39" priority="1">
      <formula>INDIRECT("H"&amp;ROW())=1</formula>
    </cfRule>
  </conditionalFormatting>
  <conditionalFormatting sqref="M51">
    <cfRule type="notContainsBlanks" dxfId="38" priority="9">
      <formula>LEN(TRIM(M51))&gt;0</formula>
    </cfRule>
  </conditionalFormatting>
  <pageMargins left="0.7" right="0.7" top="0.75" bottom="0.75" header="0" footer="0"/>
  <pageSetup orientation="landscape"/>
  <legacy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O51"/>
  <sheetViews>
    <sheetView zoomScale="60" zoomScaleNormal="60" workbookViewId="0">
      <pane xSplit="1" ySplit="6" topLeftCell="B7" activePane="bottomRight" state="frozen"/>
      <selection pane="topRight" activeCell="B1" sqref="B1"/>
      <selection pane="bottomLeft" activeCell="A7" sqref="A7"/>
      <selection pane="bottomRight" activeCell="B13" sqref="B13"/>
    </sheetView>
  </sheetViews>
  <sheetFormatPr defaultColWidth="12.7109375" defaultRowHeight="15" customHeight="1"/>
  <cols>
    <col min="1" max="1" width="58.28515625" customWidth="1"/>
    <col min="2" max="2" width="17.140625" style="76" customWidth="1"/>
    <col min="3" max="3" width="26" style="76" customWidth="1"/>
    <col min="4" max="4" width="8.140625" customWidth="1"/>
    <col min="5" max="5" width="36" customWidth="1"/>
    <col min="6" max="6" width="7.5703125" customWidth="1"/>
    <col min="7" max="7" width="33.5703125" customWidth="1"/>
    <col min="8" max="8" width="8.42578125" customWidth="1"/>
    <col min="9" max="9" width="37.28515625" customWidth="1"/>
    <col min="10" max="10" width="8.140625" customWidth="1"/>
    <col min="11" max="11" width="34.5703125" customWidth="1"/>
    <col min="12" max="31" width="38.7109375" style="338" customWidth="1"/>
    <col min="32" max="41" width="12.7109375" style="338"/>
  </cols>
  <sheetData>
    <row r="1" spans="1:12" ht="44.25" customHeight="1">
      <c r="A1" s="1" t="s">
        <v>123</v>
      </c>
      <c r="B1" s="72"/>
      <c r="C1" s="72"/>
      <c r="D1" s="43"/>
      <c r="E1" s="1"/>
      <c r="F1" s="2"/>
      <c r="G1" s="2"/>
      <c r="H1" s="3"/>
      <c r="I1" s="2"/>
      <c r="J1" s="335"/>
      <c r="K1" s="354"/>
      <c r="L1" s="347"/>
    </row>
    <row r="2" spans="1:12" ht="29.25" customHeight="1">
      <c r="A2" s="2" t="s">
        <v>1</v>
      </c>
      <c r="B2" s="72"/>
      <c r="C2" s="72"/>
      <c r="D2" s="44"/>
      <c r="E2" s="2"/>
      <c r="F2" s="2"/>
      <c r="G2" s="2"/>
      <c r="H2" s="3"/>
      <c r="I2" s="2"/>
      <c r="J2" s="335"/>
      <c r="K2" s="354"/>
      <c r="L2" s="347"/>
    </row>
    <row r="3" spans="1:12" ht="29.25" customHeight="1">
      <c r="A3" s="28" t="s">
        <v>227</v>
      </c>
      <c r="B3" s="42">
        <f>SUM(B49-D46-F46-H46-J46-B46)</f>
        <v>27</v>
      </c>
      <c r="C3" s="78"/>
      <c r="D3" s="4"/>
      <c r="E3" s="4"/>
      <c r="F3" s="4"/>
      <c r="G3" s="4"/>
      <c r="H3" s="5"/>
      <c r="I3" s="5"/>
      <c r="J3" s="349"/>
      <c r="K3" s="354"/>
      <c r="L3" s="347"/>
    </row>
    <row r="4" spans="1:12" ht="29.25" customHeight="1">
      <c r="A4" s="2" t="s">
        <v>2</v>
      </c>
      <c r="B4" s="72"/>
      <c r="C4" s="72"/>
      <c r="D4" s="2"/>
      <c r="E4" s="2"/>
      <c r="F4" s="2"/>
      <c r="G4" s="2"/>
      <c r="H4" s="3"/>
      <c r="I4" s="3"/>
      <c r="J4" s="350"/>
      <c r="K4" s="354"/>
      <c r="L4" s="347"/>
    </row>
    <row r="5" spans="1:12" ht="34.5" customHeight="1">
      <c r="A5" s="258" t="s">
        <v>124</v>
      </c>
      <c r="B5" s="301" t="s">
        <v>362</v>
      </c>
      <c r="C5" s="245"/>
      <c r="D5" s="259"/>
      <c r="E5" s="260" t="s">
        <v>309</v>
      </c>
      <c r="F5" s="259"/>
      <c r="G5" s="261" t="s">
        <v>310</v>
      </c>
      <c r="H5" s="259"/>
      <c r="I5" s="262" t="s">
        <v>320</v>
      </c>
      <c r="J5" s="351"/>
      <c r="K5" s="355" t="s">
        <v>312</v>
      </c>
      <c r="L5" s="340"/>
    </row>
    <row r="6" spans="1:12" s="249" customFormat="1" ht="29.1" customHeight="1">
      <c r="A6" s="245"/>
      <c r="B6" s="245" t="s">
        <v>9</v>
      </c>
      <c r="C6" s="245" t="s">
        <v>361</v>
      </c>
      <c r="D6" s="281" t="s">
        <v>9</v>
      </c>
      <c r="E6" s="246" t="s">
        <v>10</v>
      </c>
      <c r="F6" s="281" t="s">
        <v>9</v>
      </c>
      <c r="G6" s="246" t="s">
        <v>10</v>
      </c>
      <c r="H6" s="281" t="s">
        <v>9</v>
      </c>
      <c r="I6" s="246" t="s">
        <v>10</v>
      </c>
      <c r="J6" s="352" t="s">
        <v>9</v>
      </c>
      <c r="K6" s="356" t="s">
        <v>10</v>
      </c>
      <c r="L6" s="321"/>
    </row>
    <row r="7" spans="1:12" ht="191.25" customHeight="1">
      <c r="A7" s="18" t="s">
        <v>125</v>
      </c>
      <c r="B7" s="336"/>
      <c r="C7" s="336"/>
      <c r="E7" s="37" t="s">
        <v>126</v>
      </c>
      <c r="G7" s="58" t="s">
        <v>127</v>
      </c>
      <c r="H7" s="11"/>
      <c r="I7" s="11" t="s">
        <v>128</v>
      </c>
      <c r="J7" s="57"/>
      <c r="K7" s="61"/>
      <c r="L7" s="341"/>
    </row>
    <row r="8" spans="1:12" ht="1.5" customHeight="1">
      <c r="A8" s="13"/>
      <c r="B8" s="279"/>
      <c r="C8" s="279"/>
      <c r="D8" s="11"/>
      <c r="E8" s="59"/>
      <c r="F8" s="11"/>
      <c r="G8" s="11"/>
      <c r="H8" s="11"/>
      <c r="I8" s="11"/>
      <c r="J8" s="57"/>
      <c r="K8" s="357"/>
      <c r="L8" s="341"/>
    </row>
    <row r="9" spans="1:12" ht="32.25" customHeight="1">
      <c r="A9" s="258" t="s">
        <v>313</v>
      </c>
      <c r="B9" s="82"/>
      <c r="C9" s="82"/>
      <c r="D9" s="259"/>
      <c r="E9" s="260" t="s">
        <v>314</v>
      </c>
      <c r="F9" s="261" t="s">
        <v>315</v>
      </c>
      <c r="G9" s="261"/>
      <c r="H9" s="259"/>
      <c r="I9" s="260" t="s">
        <v>316</v>
      </c>
      <c r="J9" s="351"/>
      <c r="K9" s="355" t="s">
        <v>317</v>
      </c>
      <c r="L9" s="340"/>
    </row>
    <row r="10" spans="1:12" ht="77.099999999999994" customHeight="1">
      <c r="A10" s="8"/>
      <c r="B10" s="279"/>
      <c r="C10" s="279"/>
      <c r="E10" s="9" t="s">
        <v>129</v>
      </c>
      <c r="G10" s="10" t="s">
        <v>130</v>
      </c>
      <c r="I10" s="54" t="s">
        <v>131</v>
      </c>
      <c r="J10" s="338"/>
      <c r="K10" s="54" t="s">
        <v>132</v>
      </c>
      <c r="L10" s="340"/>
    </row>
    <row r="11" spans="1:12" ht="15.75" customHeight="1">
      <c r="A11" s="6" t="s">
        <v>7</v>
      </c>
      <c r="B11" s="410" t="s">
        <v>260</v>
      </c>
      <c r="C11" s="304"/>
      <c r="D11" s="256" t="s">
        <v>318</v>
      </c>
      <c r="E11" s="16"/>
      <c r="F11" s="256" t="s">
        <v>319</v>
      </c>
      <c r="G11" s="53"/>
      <c r="H11" s="257" t="s">
        <v>320</v>
      </c>
      <c r="I11" s="17"/>
      <c r="J11" s="353" t="s">
        <v>321</v>
      </c>
      <c r="K11" s="357"/>
      <c r="L11" s="346"/>
    </row>
    <row r="12" spans="1:12" ht="22.5" customHeight="1">
      <c r="A12" s="457" t="s">
        <v>305</v>
      </c>
      <c r="B12" s="462" t="s">
        <v>9</v>
      </c>
      <c r="C12" s="463" t="s">
        <v>361</v>
      </c>
      <c r="D12" s="464" t="s">
        <v>9</v>
      </c>
      <c r="E12" s="464" t="s">
        <v>10</v>
      </c>
      <c r="F12" s="464" t="s">
        <v>9</v>
      </c>
      <c r="G12" s="464" t="s">
        <v>10</v>
      </c>
      <c r="H12" s="464" t="s">
        <v>9</v>
      </c>
      <c r="I12" s="464" t="s">
        <v>10</v>
      </c>
      <c r="J12" s="465" t="s">
        <v>9</v>
      </c>
      <c r="K12" s="466" t="s">
        <v>10</v>
      </c>
      <c r="L12" s="341"/>
    </row>
    <row r="13" spans="1:12" ht="51.95" customHeight="1">
      <c r="A13" s="238" t="s">
        <v>304</v>
      </c>
      <c r="B13" s="302"/>
      <c r="C13" s="289"/>
      <c r="D13" s="286"/>
      <c r="E13" s="88"/>
      <c r="F13" s="89"/>
      <c r="G13" s="89"/>
      <c r="H13" s="90"/>
      <c r="I13" s="90"/>
      <c r="J13" s="91"/>
      <c r="K13" s="382"/>
      <c r="L13" s="341"/>
    </row>
    <row r="14" spans="1:12" ht="30">
      <c r="A14" s="20" t="s">
        <v>133</v>
      </c>
      <c r="B14" s="302"/>
      <c r="C14" s="289"/>
      <c r="D14" s="286"/>
      <c r="E14" s="88"/>
      <c r="F14" s="89"/>
      <c r="G14" s="89"/>
      <c r="H14" s="90"/>
      <c r="I14" s="90"/>
      <c r="J14" s="91"/>
      <c r="K14" s="382"/>
      <c r="L14" s="341"/>
    </row>
    <row r="15" spans="1:12" ht="30">
      <c r="A15" s="20" t="s">
        <v>134</v>
      </c>
      <c r="B15" s="302"/>
      <c r="C15" s="289"/>
      <c r="D15" s="286"/>
      <c r="E15" s="88"/>
      <c r="F15" s="89"/>
      <c r="G15" s="89"/>
      <c r="H15" s="90"/>
      <c r="I15" s="90"/>
      <c r="J15" s="91"/>
      <c r="K15" s="382"/>
      <c r="L15" s="341"/>
    </row>
    <row r="16" spans="1:12" ht="45">
      <c r="A16" s="20" t="s">
        <v>135</v>
      </c>
      <c r="B16" s="302"/>
      <c r="C16" s="289"/>
      <c r="D16" s="286"/>
      <c r="E16" s="88"/>
      <c r="F16" s="89"/>
      <c r="G16" s="89"/>
      <c r="H16" s="90"/>
      <c r="I16" s="90"/>
      <c r="J16" s="91"/>
      <c r="K16" s="382"/>
      <c r="L16" s="341"/>
    </row>
    <row r="17" spans="1:12" ht="30">
      <c r="A17" s="20" t="s">
        <v>136</v>
      </c>
      <c r="B17" s="302"/>
      <c r="C17" s="289"/>
      <c r="D17" s="286"/>
      <c r="E17" s="88"/>
      <c r="F17" s="89"/>
      <c r="G17" s="89"/>
      <c r="H17" s="90"/>
      <c r="I17" s="90"/>
      <c r="J17" s="91"/>
      <c r="K17" s="382"/>
      <c r="L17" s="341"/>
    </row>
    <row r="18" spans="1:12" ht="15.75">
      <c r="A18" s="457" t="s">
        <v>137</v>
      </c>
      <c r="B18" s="449"/>
      <c r="C18" s="450"/>
      <c r="D18" s="451"/>
      <c r="E18" s="452"/>
      <c r="F18" s="453"/>
      <c r="G18" s="453"/>
      <c r="H18" s="454"/>
      <c r="I18" s="454"/>
      <c r="J18" s="455"/>
      <c r="K18" s="456"/>
      <c r="L18" s="341"/>
    </row>
    <row r="19" spans="1:12" ht="15.75">
      <c r="A19" s="20" t="s">
        <v>138</v>
      </c>
      <c r="B19" s="302"/>
      <c r="C19" s="289"/>
      <c r="D19" s="286"/>
      <c r="E19" s="88"/>
      <c r="F19" s="89"/>
      <c r="G19" s="89"/>
      <c r="H19" s="90"/>
      <c r="I19" s="90"/>
      <c r="J19" s="91"/>
      <c r="K19" s="382"/>
      <c r="L19" s="341"/>
    </row>
    <row r="20" spans="1:12" ht="30">
      <c r="A20" s="20" t="s">
        <v>139</v>
      </c>
      <c r="B20" s="302"/>
      <c r="C20" s="289"/>
      <c r="D20" s="286"/>
      <c r="E20" s="88"/>
      <c r="F20" s="89"/>
      <c r="G20" s="89"/>
      <c r="H20" s="90"/>
      <c r="I20" s="90"/>
      <c r="J20" s="91"/>
      <c r="K20" s="382"/>
      <c r="L20" s="341"/>
    </row>
    <row r="21" spans="1:12" ht="15.75">
      <c r="A21" s="20" t="s">
        <v>140</v>
      </c>
      <c r="B21" s="302"/>
      <c r="C21" s="289"/>
      <c r="D21" s="286"/>
      <c r="E21" s="88"/>
      <c r="F21" s="89"/>
      <c r="G21" s="89"/>
      <c r="H21" s="90"/>
      <c r="I21" s="90"/>
      <c r="J21" s="91"/>
      <c r="K21" s="382"/>
      <c r="L21" s="341"/>
    </row>
    <row r="22" spans="1:12" ht="15.75">
      <c r="A22" s="20" t="s">
        <v>141</v>
      </c>
      <c r="B22" s="302"/>
      <c r="C22" s="289"/>
      <c r="D22" s="286"/>
      <c r="E22" s="88"/>
      <c r="F22" s="89"/>
      <c r="G22" s="89"/>
      <c r="H22" s="90"/>
      <c r="I22" s="90"/>
      <c r="J22" s="91"/>
      <c r="K22" s="382"/>
      <c r="L22" s="341"/>
    </row>
    <row r="23" spans="1:12" ht="30">
      <c r="A23" s="20" t="s">
        <v>142</v>
      </c>
      <c r="B23" s="302"/>
      <c r="C23" s="289"/>
      <c r="D23" s="286"/>
      <c r="E23" s="88"/>
      <c r="F23" s="89"/>
      <c r="G23" s="89"/>
      <c r="H23" s="90"/>
      <c r="I23" s="90"/>
      <c r="J23" s="91"/>
      <c r="K23" s="382"/>
      <c r="L23" s="341"/>
    </row>
    <row r="24" spans="1:12" ht="45">
      <c r="A24" s="20" t="s">
        <v>143</v>
      </c>
      <c r="B24" s="302"/>
      <c r="C24" s="289"/>
      <c r="D24" s="286"/>
      <c r="E24" s="88"/>
      <c r="F24" s="89"/>
      <c r="G24" s="89"/>
      <c r="H24" s="90"/>
      <c r="I24" s="90"/>
      <c r="J24" s="91"/>
      <c r="K24" s="382"/>
      <c r="L24" s="341"/>
    </row>
    <row r="25" spans="1:12" ht="15.75">
      <c r="A25" s="457" t="s">
        <v>36</v>
      </c>
      <c r="B25" s="449"/>
      <c r="C25" s="450"/>
      <c r="D25" s="451"/>
      <c r="E25" s="452"/>
      <c r="F25" s="453"/>
      <c r="G25" s="453"/>
      <c r="H25" s="454"/>
      <c r="I25" s="454"/>
      <c r="J25" s="455"/>
      <c r="K25" s="456"/>
      <c r="L25" s="341"/>
    </row>
    <row r="26" spans="1:12" ht="15.75">
      <c r="A26" s="20" t="s">
        <v>37</v>
      </c>
      <c r="B26" s="302"/>
      <c r="C26" s="289"/>
      <c r="D26" s="286"/>
      <c r="E26" s="88"/>
      <c r="F26" s="89"/>
      <c r="G26" s="89"/>
      <c r="H26" s="90"/>
      <c r="I26" s="90"/>
      <c r="J26" s="91"/>
      <c r="K26" s="382"/>
      <c r="L26" s="341"/>
    </row>
    <row r="27" spans="1:12" ht="45">
      <c r="A27" s="20" t="s">
        <v>38</v>
      </c>
      <c r="B27" s="302"/>
      <c r="C27" s="289"/>
      <c r="D27" s="286"/>
      <c r="E27" s="88"/>
      <c r="F27" s="89"/>
      <c r="G27" s="89"/>
      <c r="H27" s="90"/>
      <c r="I27" s="90"/>
      <c r="J27" s="91"/>
      <c r="K27" s="382"/>
      <c r="L27" s="341"/>
    </row>
    <row r="28" spans="1:12" ht="30">
      <c r="A28" s="20" t="s">
        <v>39</v>
      </c>
      <c r="B28" s="302"/>
      <c r="C28" s="289"/>
      <c r="D28" s="286"/>
      <c r="E28" s="88"/>
      <c r="F28" s="89"/>
      <c r="G28" s="89"/>
      <c r="H28" s="90"/>
      <c r="I28" s="90"/>
      <c r="J28" s="91"/>
      <c r="K28" s="382"/>
      <c r="L28" s="341"/>
    </row>
    <row r="29" spans="1:12" ht="15.75">
      <c r="A29" s="457" t="s">
        <v>40</v>
      </c>
      <c r="B29" s="449"/>
      <c r="C29" s="450"/>
      <c r="D29" s="451"/>
      <c r="E29" s="452"/>
      <c r="F29" s="453"/>
      <c r="G29" s="453"/>
      <c r="H29" s="454"/>
      <c r="I29" s="454"/>
      <c r="J29" s="455"/>
      <c r="K29" s="456"/>
      <c r="L29" s="341"/>
    </row>
    <row r="30" spans="1:12" ht="29.25" customHeight="1">
      <c r="A30" s="20" t="s">
        <v>41</v>
      </c>
      <c r="B30" s="302"/>
      <c r="C30" s="289"/>
      <c r="D30" s="286"/>
      <c r="E30" s="88"/>
      <c r="F30" s="89"/>
      <c r="G30" s="89"/>
      <c r="H30" s="90"/>
      <c r="I30" s="90"/>
      <c r="J30" s="91"/>
      <c r="K30" s="382"/>
      <c r="L30" s="341"/>
    </row>
    <row r="31" spans="1:12" ht="30">
      <c r="A31" s="20" t="s">
        <v>42</v>
      </c>
      <c r="B31" s="302"/>
      <c r="C31" s="289"/>
      <c r="D31" s="286"/>
      <c r="E31" s="88"/>
      <c r="F31" s="89"/>
      <c r="G31" s="89"/>
      <c r="H31" s="90"/>
      <c r="I31" s="90"/>
      <c r="J31" s="91"/>
      <c r="K31" s="382"/>
      <c r="L31" s="341"/>
    </row>
    <row r="32" spans="1:12" ht="30">
      <c r="A32" s="20" t="s">
        <v>43</v>
      </c>
      <c r="B32" s="302"/>
      <c r="C32" s="289"/>
      <c r="D32" s="286"/>
      <c r="E32" s="88"/>
      <c r="F32" s="89"/>
      <c r="G32" s="89"/>
      <c r="H32" s="90"/>
      <c r="I32" s="90"/>
      <c r="J32" s="91"/>
      <c r="K32" s="382"/>
      <c r="L32" s="341"/>
    </row>
    <row r="33" spans="1:12" ht="30">
      <c r="A33" s="20" t="s">
        <v>44</v>
      </c>
      <c r="B33" s="302"/>
      <c r="C33" s="289"/>
      <c r="D33" s="286"/>
      <c r="E33" s="88"/>
      <c r="F33" s="89"/>
      <c r="G33" s="89"/>
      <c r="H33" s="90"/>
      <c r="I33" s="90"/>
      <c r="J33" s="91"/>
      <c r="K33" s="382"/>
      <c r="L33" s="341"/>
    </row>
    <row r="34" spans="1:12" ht="15.75">
      <c r="A34" s="20" t="s">
        <v>45</v>
      </c>
      <c r="B34" s="302"/>
      <c r="C34" s="289"/>
      <c r="D34" s="286"/>
      <c r="E34" s="88"/>
      <c r="F34" s="89"/>
      <c r="G34" s="89"/>
      <c r="H34" s="90"/>
      <c r="I34" s="90"/>
      <c r="J34" s="91"/>
      <c r="K34" s="382"/>
      <c r="L34" s="341"/>
    </row>
    <row r="35" spans="1:12" ht="30">
      <c r="A35" s="20" t="s">
        <v>46</v>
      </c>
      <c r="B35" s="302"/>
      <c r="C35" s="289"/>
      <c r="D35" s="286"/>
      <c r="E35" s="88"/>
      <c r="F35" s="89"/>
      <c r="G35" s="89"/>
      <c r="H35" s="90"/>
      <c r="I35" s="90"/>
      <c r="J35" s="91"/>
      <c r="K35" s="382"/>
      <c r="L35" s="341"/>
    </row>
    <row r="36" spans="1:12" ht="15.75">
      <c r="A36" s="20" t="s">
        <v>47</v>
      </c>
      <c r="B36" s="302"/>
      <c r="C36" s="289"/>
      <c r="D36" s="286"/>
      <c r="E36" s="88"/>
      <c r="F36" s="89"/>
      <c r="G36" s="89"/>
      <c r="H36" s="90"/>
      <c r="I36" s="90"/>
      <c r="J36" s="91"/>
      <c r="K36" s="382"/>
      <c r="L36" s="341"/>
    </row>
    <row r="37" spans="1:12" ht="45">
      <c r="A37" s="20" t="s">
        <v>48</v>
      </c>
      <c r="B37" s="302"/>
      <c r="C37" s="289"/>
      <c r="D37" s="286"/>
      <c r="E37" s="88"/>
      <c r="F37" s="89"/>
      <c r="G37" s="89"/>
      <c r="H37" s="90"/>
      <c r="I37" s="90"/>
      <c r="J37" s="91"/>
      <c r="K37" s="382"/>
      <c r="L37" s="341"/>
    </row>
    <row r="38" spans="1:12" ht="15.75">
      <c r="A38" s="20" t="s">
        <v>49</v>
      </c>
      <c r="B38" s="302"/>
      <c r="C38" s="289"/>
      <c r="D38" s="286"/>
      <c r="E38" s="88"/>
      <c r="F38" s="89"/>
      <c r="G38" s="89"/>
      <c r="H38" s="90"/>
      <c r="I38" s="90"/>
      <c r="J38" s="91"/>
      <c r="K38" s="382"/>
      <c r="L38" s="341"/>
    </row>
    <row r="39" spans="1:12" ht="15.75">
      <c r="A39" s="20" t="s">
        <v>50</v>
      </c>
      <c r="B39" s="302"/>
      <c r="C39" s="289"/>
      <c r="D39" s="286"/>
      <c r="E39" s="88"/>
      <c r="F39" s="89"/>
      <c r="G39" s="89"/>
      <c r="H39" s="90"/>
      <c r="I39" s="90"/>
      <c r="J39" s="91"/>
      <c r="K39" s="382"/>
      <c r="L39" s="341"/>
    </row>
    <row r="40" spans="1:12" ht="30">
      <c r="A40" s="20" t="s">
        <v>51</v>
      </c>
      <c r="B40" s="302"/>
      <c r="C40" s="289"/>
      <c r="D40" s="286"/>
      <c r="E40" s="88"/>
      <c r="F40" s="89"/>
      <c r="G40" s="89"/>
      <c r="H40" s="90"/>
      <c r="I40" s="90"/>
      <c r="J40" s="91"/>
      <c r="K40" s="382"/>
      <c r="L40" s="341"/>
    </row>
    <row r="41" spans="1:12" ht="15.75">
      <c r="A41" s="457" t="s">
        <v>144</v>
      </c>
      <c r="B41" s="449"/>
      <c r="C41" s="450"/>
      <c r="D41" s="451"/>
      <c r="E41" s="452"/>
      <c r="F41" s="453"/>
      <c r="G41" s="453"/>
      <c r="H41" s="454"/>
      <c r="I41" s="454"/>
      <c r="J41" s="455"/>
      <c r="K41" s="456"/>
      <c r="L41" s="341"/>
    </row>
    <row r="42" spans="1:12" ht="45">
      <c r="A42" s="20" t="s">
        <v>145</v>
      </c>
      <c r="B42" s="302"/>
      <c r="C42" s="289"/>
      <c r="D42" s="286"/>
      <c r="E42" s="88"/>
      <c r="F42" s="89"/>
      <c r="G42" s="89"/>
      <c r="H42" s="90"/>
      <c r="I42" s="90"/>
      <c r="J42" s="91"/>
      <c r="K42" s="382"/>
      <c r="L42" s="341"/>
    </row>
    <row r="43" spans="1:12" s="76" customFormat="1" ht="15.75">
      <c r="A43" s="448" t="s">
        <v>335</v>
      </c>
      <c r="B43" s="449"/>
      <c r="C43" s="450"/>
      <c r="D43" s="451"/>
      <c r="E43" s="452"/>
      <c r="F43" s="453"/>
      <c r="G43" s="453"/>
      <c r="H43" s="454"/>
      <c r="I43" s="454"/>
      <c r="J43" s="455"/>
      <c r="K43" s="456"/>
      <c r="L43" s="325"/>
    </row>
    <row r="44" spans="1:12" s="76" customFormat="1" ht="32.450000000000003" customHeight="1">
      <c r="A44" s="93" t="s">
        <v>336</v>
      </c>
      <c r="B44" s="302"/>
      <c r="C44" s="289"/>
      <c r="D44" s="286"/>
      <c r="E44" s="88"/>
      <c r="F44" s="89"/>
      <c r="G44" s="89"/>
      <c r="H44" s="90"/>
      <c r="I44" s="90"/>
      <c r="J44" s="91"/>
      <c r="K44" s="382"/>
      <c r="L44" s="327"/>
    </row>
    <row r="45" spans="1:12" ht="15.75" customHeight="1">
      <c r="A45" s="240"/>
      <c r="B45" s="240"/>
      <c r="C45" s="240"/>
      <c r="D45" s="96"/>
      <c r="E45" s="96"/>
      <c r="F45" s="96"/>
      <c r="G45" s="96"/>
      <c r="H45" s="97"/>
      <c r="I45" s="97"/>
      <c r="J45" s="96"/>
      <c r="K45" s="96"/>
      <c r="L45" s="358" t="s">
        <v>266</v>
      </c>
    </row>
    <row r="46" spans="1:12" ht="15.75" customHeight="1">
      <c r="A46" s="140" t="s">
        <v>322</v>
      </c>
      <c r="B46" s="291">
        <f>SUM($B$13:$B$44)</f>
        <v>0</v>
      </c>
      <c r="C46" s="291"/>
      <c r="D46" s="141">
        <f>SUM($D$13:$D$44)</f>
        <v>0</v>
      </c>
      <c r="E46" s="291"/>
      <c r="F46" s="141">
        <f>SUM($F$13:$F$44)</f>
        <v>0</v>
      </c>
      <c r="G46" s="291"/>
      <c r="H46" s="141">
        <f>SUM($H$13:$H$44)</f>
        <v>0</v>
      </c>
      <c r="I46" s="291"/>
      <c r="J46" s="318">
        <f>SUM($J$13:$J$44)</f>
        <v>0</v>
      </c>
      <c r="K46" s="291"/>
      <c r="L46" s="162">
        <f>+J46+H46+F46+D46</f>
        <v>0</v>
      </c>
    </row>
    <row r="47" spans="1:12" ht="15.75" customHeight="1">
      <c r="A47" s="232" t="s">
        <v>323</v>
      </c>
      <c r="B47" s="138">
        <f>+B46/$B$49</f>
        <v>0</v>
      </c>
      <c r="C47" s="138"/>
      <c r="D47" s="138">
        <f>+D46/$B$49</f>
        <v>0</v>
      </c>
      <c r="E47" s="291"/>
      <c r="F47" s="138">
        <f>+F46/$B$49</f>
        <v>0</v>
      </c>
      <c r="G47" s="291"/>
      <c r="H47" s="138">
        <f>+H46/$B$49</f>
        <v>0</v>
      </c>
      <c r="I47" s="291"/>
      <c r="J47" s="300">
        <f>+J46/$B$49</f>
        <v>0</v>
      </c>
      <c r="K47" s="291"/>
      <c r="L47" s="360">
        <f>+J47+H47+F47+D47</f>
        <v>0</v>
      </c>
    </row>
    <row r="49" spans="1:2" ht="15.75" customHeight="1">
      <c r="A49" s="292" t="s">
        <v>334</v>
      </c>
      <c r="B49" s="337">
        <v>27</v>
      </c>
    </row>
    <row r="50" spans="1:2" ht="15.75" customHeight="1">
      <c r="A50" s="294" t="s">
        <v>359</v>
      </c>
      <c r="B50" s="295">
        <f>B46</f>
        <v>0</v>
      </c>
    </row>
    <row r="51" spans="1:2" s="338" customFormat="1" ht="15.75" customHeight="1" thickBot="1">
      <c r="A51" s="296" t="s">
        <v>360</v>
      </c>
      <c r="B51" s="297">
        <f>B49-B50</f>
        <v>27</v>
      </c>
    </row>
  </sheetData>
  <conditionalFormatting sqref="A13:C44">
    <cfRule type="expression" dxfId="37" priority="4">
      <formula>INDIRECT("B"&amp;ROW())=1</formula>
    </cfRule>
  </conditionalFormatting>
  <conditionalFormatting sqref="D13:K44">
    <cfRule type="expression" dxfId="36" priority="5">
      <formula>INDIRECT("B"&amp;ROW())=1</formula>
    </cfRule>
  </conditionalFormatting>
  <conditionalFormatting sqref="F13:K44">
    <cfRule type="expression" dxfId="35" priority="3">
      <formula>INDIRECT("D"&amp;ROW())=1</formula>
    </cfRule>
  </conditionalFormatting>
  <conditionalFormatting sqref="H13:K44">
    <cfRule type="expression" dxfId="34" priority="2">
      <formula>INDIRECT("F"&amp;ROW())=1</formula>
    </cfRule>
  </conditionalFormatting>
  <conditionalFormatting sqref="J13:K44">
    <cfRule type="expression" dxfId="33" priority="1">
      <formula>INDIRECT("H"&amp;ROW())=1</formula>
    </cfRule>
  </conditionalFormatting>
  <conditionalFormatting sqref="M46">
    <cfRule type="notContainsBlanks" dxfId="32" priority="8">
      <formula>LEN(TRIM(M46))&gt;0</formula>
    </cfRule>
  </conditionalFormatting>
  <pageMargins left="0.7" right="0.7" top="0.75" bottom="0.75" header="0" footer="0"/>
  <pageSetup orientation="landscape"/>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E44149BB7E8EAC47AA64233207B2E749" ma:contentTypeVersion="15" ma:contentTypeDescription="Create a new document." ma:contentTypeScope="" ma:versionID="1c8f6eacc48b33f8dff6422b3f912b50">
  <xsd:schema xmlns:xsd="http://www.w3.org/2001/XMLSchema" xmlns:xs="http://www.w3.org/2001/XMLSchema" xmlns:p="http://schemas.microsoft.com/office/2006/metadata/properties" xmlns:ns2="32ca62ed-94b3-48ab-b3d8-6e57ea7fb7d0" xmlns:ns3="db9e6b75-cae7-4bbc-beb4-d68fffa87ee0" targetNamespace="http://schemas.microsoft.com/office/2006/metadata/properties" ma:root="true" ma:fieldsID="34d0ac10fd3967b38f95823e39fbe930" ns2:_="" ns3:_="">
    <xsd:import namespace="32ca62ed-94b3-48ab-b3d8-6e57ea7fb7d0"/>
    <xsd:import namespace="db9e6b75-cae7-4bbc-beb4-d68fffa87ee0"/>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LengthInSeconds" minOccurs="0"/>
                <xsd:element ref="ns3:SharedWithUsers" minOccurs="0"/>
                <xsd:element ref="ns3:SharedWithDetail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2ca62ed-94b3-48ab-b3d8-6e57ea7fb7d0"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LengthInSeconds" ma:index="13"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Image Tags" ma:readOnly="false" ma:fieldId="{5cf76f15-5ced-4ddc-b409-7134ff3c332f}" ma:taxonomyMulti="true" ma:sspId="71a63582-2654-4d47-966c-e8b5d2937843" ma:termSetId="09814cd3-568e-fe90-9814-8d621ff8fb84" ma:anchorId="fba54fb3-c3e1-fe81-a776-ca4b69148c4d" ma:open="true" ma:isKeyword="false">
      <xsd:complexType>
        <xsd:sequence>
          <xsd:element ref="pc:Terms" minOccurs="0" maxOccurs="1"/>
        </xsd:sequence>
      </xsd:complexType>
    </xsd:element>
    <xsd:element name="MediaServiceOCR" ma:index="19" nillable="true" ma:displayName="Extracted Text" ma:internalName="MediaServiceOCR" ma:readOnly="true">
      <xsd:simpleType>
        <xsd:restriction base="dms:Note">
          <xsd:maxLength value="255"/>
        </xsd:restriction>
      </xsd:simpleType>
    </xsd:element>
    <xsd:element name="MediaServiceGenerationTime" ma:index="20" nillable="true" ma:displayName="MediaServiceGenerationTime" ma:hidden="true" ma:internalName="MediaServiceGenerationTime" ma:readOnly="true">
      <xsd:simpleType>
        <xsd:restriction base="dms:Text"/>
      </xsd:simpleType>
    </xsd:element>
    <xsd:element name="MediaServiceEventHashCode" ma:index="21" nillable="true" ma:displayName="MediaServiceEventHashCode" ma:hidden="true" ma:internalName="MediaServiceEventHashCode" ma:readOnly="true">
      <xsd:simpleType>
        <xsd:restriction base="dms:Text"/>
      </xsd:simpleType>
    </xsd:element>
    <xsd:element name="MediaServiceLocation" ma:index="22"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b9e6b75-cae7-4bbc-beb4-d68fffa87ee0"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18" nillable="true" ma:displayName="Taxonomy Catch All Column" ma:hidden="true" ma:list="{a54e9a0a-f937-4b14-a9df-2058e4ee7162}" ma:internalName="TaxCatchAll" ma:showField="CatchAllData" ma:web="db9e6b75-cae7-4bbc-beb4-d68fffa87e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db9e6b75-cae7-4bbc-beb4-d68fffa87ee0" xsi:nil="true"/>
    <lcf76f155ced4ddcb4097134ff3c332f xmlns="32ca62ed-94b3-48ab-b3d8-6e57ea7fb7d0">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AB521482-6629-4454-92EA-D528ACBE6126}">
  <ds:schemaRefs>
    <ds:schemaRef ds:uri="http://schemas.microsoft.com/sharepoint/v3/contenttype/forms"/>
  </ds:schemaRefs>
</ds:datastoreItem>
</file>

<file path=customXml/itemProps2.xml><?xml version="1.0" encoding="utf-8"?>
<ds:datastoreItem xmlns:ds="http://schemas.openxmlformats.org/officeDocument/2006/customXml" ds:itemID="{117C077E-218A-458F-AC60-6B5C4E253A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2ca62ed-94b3-48ab-b3d8-6e57ea7fb7d0"/>
    <ds:schemaRef ds:uri="db9e6b75-cae7-4bbc-beb4-d68fffa87e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275DD38-4B85-4C19-A887-6D7A1AC76B1E}">
  <ds:schemaRefs>
    <ds:schemaRef ds:uri="http://schemas.microsoft.com/office/2006/metadata/properties"/>
    <ds:schemaRef ds:uri="http://schemas.microsoft.com/office/infopath/2007/PartnerControls"/>
    <ds:schemaRef ds:uri="db9e6b75-cae7-4bbc-beb4-d68fffa87ee0"/>
    <ds:schemaRef ds:uri="32ca62ed-94b3-48ab-b3d8-6e57ea7fb7d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Cover</vt:lpstr>
      <vt:lpstr>Final Totals</vt:lpstr>
      <vt:lpstr>Use Instructions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2024-10-15T18:55:17Z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0x010100E44149BB7E8EAC47AA64233207B2E749</vt:lpwstr>
  </property>
</Properties>
</file>